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ЖКХ\"/>
    </mc:Choice>
  </mc:AlternateContent>
  <bookViews>
    <workbookView xWindow="0" yWindow="0" windowWidth="23040" windowHeight="7308" tabRatio="794" firstSheet="3" activeTab="3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5" r:id="rId5"/>
    <sheet name="Нац проекты" sheetId="14" r:id="rId6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'!$D$2:$D$169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'!$A$1:$T$146</definedName>
  </definedNames>
  <calcPr calcId="162913"/>
</workbook>
</file>

<file path=xl/calcChain.xml><?xml version="1.0" encoding="utf-8"?>
<calcChain xmlns="http://schemas.openxmlformats.org/spreadsheetml/2006/main">
  <c r="J16" i="14" l="1"/>
  <c r="K16" i="14"/>
  <c r="L16" i="14" s="1"/>
  <c r="L29" i="14"/>
  <c r="G29" i="14"/>
  <c r="L28" i="14"/>
  <c r="G28" i="14"/>
  <c r="F26" i="14"/>
  <c r="G26" i="14" s="1"/>
  <c r="E26" i="14"/>
  <c r="L24" i="14"/>
  <c r="G24" i="14"/>
  <c r="L23" i="14"/>
  <c r="G23" i="14"/>
  <c r="F21" i="14"/>
  <c r="G21" i="14" s="1"/>
  <c r="E21" i="14"/>
  <c r="L19" i="14"/>
  <c r="G19" i="14"/>
  <c r="L18" i="14"/>
  <c r="G18" i="14"/>
  <c r="L17" i="14"/>
  <c r="G17" i="14"/>
  <c r="F16" i="14"/>
  <c r="E16" i="14"/>
  <c r="F14" i="14"/>
  <c r="E14" i="14"/>
  <c r="F13" i="14"/>
  <c r="E13" i="14"/>
  <c r="F12" i="14"/>
  <c r="E12" i="14"/>
  <c r="F11" i="14"/>
  <c r="E11" i="14"/>
  <c r="G16" i="14" l="1"/>
  <c r="F10" i="14"/>
  <c r="E10" i="14"/>
  <c r="G12" i="14"/>
  <c r="G13" i="14"/>
  <c r="G11" i="14"/>
  <c r="G10" i="14" l="1"/>
  <c r="L16" i="15" l="1"/>
  <c r="F16" i="15"/>
  <c r="R15" i="15"/>
  <c r="F15" i="15"/>
  <c r="R14" i="15"/>
  <c r="F14" i="15"/>
  <c r="R13" i="15"/>
  <c r="O13" i="15"/>
  <c r="L13" i="15"/>
  <c r="I13" i="15"/>
  <c r="F13" i="15"/>
  <c r="R12" i="15"/>
  <c r="O12" i="15"/>
  <c r="L12" i="15"/>
  <c r="I12" i="15"/>
  <c r="F12" i="15"/>
  <c r="R11" i="15"/>
  <c r="O11" i="15"/>
  <c r="L11" i="15"/>
  <c r="I11" i="15"/>
  <c r="F11" i="15"/>
  <c r="R10" i="15"/>
  <c r="O10" i="15"/>
  <c r="L10" i="15"/>
  <c r="I10" i="15"/>
  <c r="F10" i="15"/>
  <c r="R9" i="15"/>
  <c r="O9" i="15"/>
  <c r="L9" i="15"/>
  <c r="I9" i="15"/>
  <c r="F9" i="15"/>
  <c r="R8" i="15"/>
  <c r="O8" i="15"/>
  <c r="L8" i="15"/>
  <c r="I8" i="15"/>
  <c r="F8" i="15"/>
  <c r="F48" i="13" l="1"/>
  <c r="F73" i="13" s="1"/>
  <c r="Q113" i="13" l="1"/>
  <c r="Q114" i="13"/>
  <c r="Q115" i="13"/>
  <c r="S120" i="13"/>
  <c r="S119" i="13"/>
  <c r="S118" i="13"/>
  <c r="P120" i="13"/>
  <c r="P119" i="13"/>
  <c r="P118" i="13"/>
  <c r="M120" i="13"/>
  <c r="M119" i="13"/>
  <c r="M118" i="13"/>
  <c r="J120" i="13"/>
  <c r="J119" i="13"/>
  <c r="J118" i="13"/>
  <c r="G120" i="13"/>
  <c r="G119" i="13"/>
  <c r="G118" i="13"/>
  <c r="N48" i="13" l="1"/>
  <c r="R49" i="13"/>
  <c r="R48" i="13"/>
  <c r="R73" i="13" s="1"/>
  <c r="R47" i="13"/>
  <c r="R46" i="13"/>
  <c r="Q49" i="13"/>
  <c r="Q48" i="13"/>
  <c r="Q73" i="13" s="1"/>
  <c r="Q47" i="13"/>
  <c r="Q46" i="13"/>
  <c r="Q25" i="13" s="1"/>
  <c r="Q15" i="13" s="1"/>
  <c r="O49" i="13"/>
  <c r="O48" i="13"/>
  <c r="O47" i="13"/>
  <c r="O46" i="13"/>
  <c r="N49" i="13"/>
  <c r="N47" i="13"/>
  <c r="N46" i="13"/>
  <c r="L49" i="13"/>
  <c r="L48" i="13"/>
  <c r="L73" i="13" s="1"/>
  <c r="L47" i="13"/>
  <c r="L46" i="13"/>
  <c r="K49" i="13"/>
  <c r="K28" i="13" s="1"/>
  <c r="K18" i="13" s="1"/>
  <c r="K48" i="13"/>
  <c r="K73" i="13" s="1"/>
  <c r="K47" i="13"/>
  <c r="K46" i="13"/>
  <c r="I49" i="13"/>
  <c r="I48" i="13"/>
  <c r="I47" i="13"/>
  <c r="I46" i="13"/>
  <c r="H49" i="13"/>
  <c r="H48" i="13"/>
  <c r="H73" i="13" s="1"/>
  <c r="H47" i="13"/>
  <c r="H46" i="13"/>
  <c r="F49" i="13"/>
  <c r="F28" i="13" s="1"/>
  <c r="F18" i="13" s="1"/>
  <c r="F47" i="13"/>
  <c r="F72" i="13" s="1"/>
  <c r="F46" i="13"/>
  <c r="F71" i="13" s="1"/>
  <c r="E49" i="13"/>
  <c r="E48" i="13"/>
  <c r="E47" i="13"/>
  <c r="E46" i="13"/>
  <c r="I72" i="13"/>
  <c r="I71" i="13"/>
  <c r="H71" i="13"/>
  <c r="E74" i="13"/>
  <c r="R80" i="13"/>
  <c r="R90" i="13" s="1"/>
  <c r="Q80" i="13"/>
  <c r="Q90" i="13" s="1"/>
  <c r="R79" i="13"/>
  <c r="R89" i="13" s="1"/>
  <c r="Q79" i="13"/>
  <c r="Q89" i="13" s="1"/>
  <c r="R78" i="13"/>
  <c r="R88" i="13" s="1"/>
  <c r="Q78" i="13"/>
  <c r="Q88" i="13" s="1"/>
  <c r="R77" i="13"/>
  <c r="R87" i="13" s="1"/>
  <c r="Q77" i="13"/>
  <c r="Q87" i="13" s="1"/>
  <c r="O80" i="13"/>
  <c r="O90" i="13" s="1"/>
  <c r="N80" i="13"/>
  <c r="N90" i="13" s="1"/>
  <c r="O79" i="13"/>
  <c r="O89" i="13" s="1"/>
  <c r="N79" i="13"/>
  <c r="N89" i="13" s="1"/>
  <c r="P89" i="13" s="1"/>
  <c r="O78" i="13"/>
  <c r="O88" i="13" s="1"/>
  <c r="N78" i="13"/>
  <c r="N88" i="13" s="1"/>
  <c r="O77" i="13"/>
  <c r="O87" i="13" s="1"/>
  <c r="N77" i="13"/>
  <c r="N87" i="13" s="1"/>
  <c r="L80" i="13"/>
  <c r="L90" i="13" s="1"/>
  <c r="K80" i="13"/>
  <c r="K90" i="13" s="1"/>
  <c r="L79" i="13"/>
  <c r="L89" i="13" s="1"/>
  <c r="K79" i="13"/>
  <c r="K89" i="13" s="1"/>
  <c r="L78" i="13"/>
  <c r="L88" i="13" s="1"/>
  <c r="K78" i="13"/>
  <c r="K88" i="13" s="1"/>
  <c r="L77" i="13"/>
  <c r="L87" i="13" s="1"/>
  <c r="K77" i="13"/>
  <c r="K87" i="13" s="1"/>
  <c r="I80" i="13"/>
  <c r="I90" i="13" s="1"/>
  <c r="H80" i="13"/>
  <c r="H90" i="13" s="1"/>
  <c r="I79" i="13"/>
  <c r="I89" i="13" s="1"/>
  <c r="H79" i="13"/>
  <c r="I78" i="13"/>
  <c r="I88" i="13" s="1"/>
  <c r="H78" i="13"/>
  <c r="H88" i="13" s="1"/>
  <c r="I77" i="13"/>
  <c r="I87" i="13" s="1"/>
  <c r="H77" i="13"/>
  <c r="H87" i="13" s="1"/>
  <c r="F80" i="13"/>
  <c r="F90" i="13" s="1"/>
  <c r="F79" i="13"/>
  <c r="F78" i="13"/>
  <c r="F88" i="13" s="1"/>
  <c r="F77" i="13"/>
  <c r="F87" i="13" s="1"/>
  <c r="R96" i="13"/>
  <c r="R95" i="13"/>
  <c r="R94" i="13"/>
  <c r="R93" i="13"/>
  <c r="Q96" i="13"/>
  <c r="Q95" i="13"/>
  <c r="Q94" i="13"/>
  <c r="Q124" i="13" s="1"/>
  <c r="Q93" i="13"/>
  <c r="Q123" i="13" s="1"/>
  <c r="O96" i="13"/>
  <c r="O95" i="13"/>
  <c r="O94" i="13"/>
  <c r="O93" i="13"/>
  <c r="N96" i="13"/>
  <c r="N95" i="13"/>
  <c r="N94" i="13"/>
  <c r="N93" i="13"/>
  <c r="L96" i="13"/>
  <c r="L95" i="13"/>
  <c r="L94" i="13"/>
  <c r="L93" i="13"/>
  <c r="K96" i="13"/>
  <c r="K95" i="13"/>
  <c r="K94" i="13"/>
  <c r="K93" i="13"/>
  <c r="I96" i="13"/>
  <c r="I95" i="13"/>
  <c r="I94" i="13"/>
  <c r="I93" i="13"/>
  <c r="H96" i="13"/>
  <c r="H95" i="13"/>
  <c r="H94" i="13"/>
  <c r="H93" i="13"/>
  <c r="F96" i="13"/>
  <c r="F95" i="13"/>
  <c r="F94" i="13"/>
  <c r="F93" i="13"/>
  <c r="E96" i="13"/>
  <c r="E95" i="13"/>
  <c r="E94" i="13"/>
  <c r="E93" i="13"/>
  <c r="R116" i="13"/>
  <c r="R115" i="13"/>
  <c r="R114" i="13"/>
  <c r="R113" i="13"/>
  <c r="Q116" i="13"/>
  <c r="O116" i="13"/>
  <c r="O115" i="13"/>
  <c r="O114" i="13"/>
  <c r="O26" i="13" s="1"/>
  <c r="O16" i="13" s="1"/>
  <c r="O113" i="13"/>
  <c r="N116" i="13"/>
  <c r="N115" i="13"/>
  <c r="N114" i="13"/>
  <c r="N26" i="13" s="1"/>
  <c r="N16" i="13" s="1"/>
  <c r="N113" i="13"/>
  <c r="N25" i="13" s="1"/>
  <c r="N15" i="13" s="1"/>
  <c r="L116" i="13"/>
  <c r="L115" i="13"/>
  <c r="L114" i="13"/>
  <c r="L113" i="13"/>
  <c r="K116" i="13"/>
  <c r="K115" i="13"/>
  <c r="K114" i="13"/>
  <c r="K26" i="13" s="1"/>
  <c r="K16" i="13" s="1"/>
  <c r="K113" i="13"/>
  <c r="I116" i="13"/>
  <c r="I115" i="13"/>
  <c r="I114" i="13"/>
  <c r="I113" i="13"/>
  <c r="H116" i="13"/>
  <c r="H115" i="13"/>
  <c r="H114" i="13"/>
  <c r="H113" i="13"/>
  <c r="F116" i="13"/>
  <c r="F115" i="13"/>
  <c r="F114" i="13"/>
  <c r="F26" i="13" s="1"/>
  <c r="F113" i="13"/>
  <c r="F25" i="13" s="1"/>
  <c r="E116" i="13"/>
  <c r="E115" i="13"/>
  <c r="E114" i="13"/>
  <c r="E113" i="13"/>
  <c r="R117" i="13"/>
  <c r="Q117" i="13"/>
  <c r="O117" i="13"/>
  <c r="N117" i="13"/>
  <c r="L117" i="13"/>
  <c r="K117" i="13"/>
  <c r="I117" i="13"/>
  <c r="H117" i="13"/>
  <c r="F117" i="13"/>
  <c r="E117" i="13"/>
  <c r="S110" i="13"/>
  <c r="P110" i="13"/>
  <c r="M110" i="13"/>
  <c r="J110" i="13"/>
  <c r="G110" i="13"/>
  <c r="R107" i="13"/>
  <c r="Q107" i="13"/>
  <c r="O107" i="13"/>
  <c r="N107" i="13"/>
  <c r="L107" i="13"/>
  <c r="K107" i="13"/>
  <c r="I107" i="13"/>
  <c r="H107" i="13"/>
  <c r="F107" i="13"/>
  <c r="E107" i="13"/>
  <c r="S84" i="13"/>
  <c r="P84" i="13"/>
  <c r="M84" i="13"/>
  <c r="J84" i="13"/>
  <c r="G84" i="13"/>
  <c r="R81" i="13"/>
  <c r="Q81" i="13"/>
  <c r="O81" i="13"/>
  <c r="N81" i="13"/>
  <c r="L81" i="13"/>
  <c r="K81" i="13"/>
  <c r="I81" i="13"/>
  <c r="H81" i="13"/>
  <c r="F81" i="13"/>
  <c r="E81" i="13"/>
  <c r="E80" i="13"/>
  <c r="E90" i="13" s="1"/>
  <c r="E79" i="13"/>
  <c r="E89" i="13" s="1"/>
  <c r="E78" i="13"/>
  <c r="E88" i="13" s="1"/>
  <c r="E77" i="13"/>
  <c r="E87" i="13" s="1"/>
  <c r="K25" i="13" l="1"/>
  <c r="K15" i="13" s="1"/>
  <c r="O25" i="13"/>
  <c r="O15" i="13" s="1"/>
  <c r="O28" i="13"/>
  <c r="O18" i="13" s="1"/>
  <c r="F74" i="13"/>
  <c r="H25" i="13"/>
  <c r="H15" i="13" s="1"/>
  <c r="L25" i="13"/>
  <c r="L15" i="13" s="1"/>
  <c r="Q26" i="13"/>
  <c r="Q16" i="13" s="1"/>
  <c r="H26" i="13"/>
  <c r="H16" i="13" s="1"/>
  <c r="L26" i="13"/>
  <c r="L16" i="13" s="1"/>
  <c r="F126" i="13"/>
  <c r="K126" i="13"/>
  <c r="O126" i="13"/>
  <c r="Q28" i="13"/>
  <c r="Q18" i="13" s="1"/>
  <c r="H123" i="13"/>
  <c r="L123" i="13"/>
  <c r="H72" i="13"/>
  <c r="H28" i="13"/>
  <c r="H18" i="13" s="1"/>
  <c r="L28" i="13"/>
  <c r="L18" i="13" s="1"/>
  <c r="H124" i="13"/>
  <c r="L124" i="13"/>
  <c r="I25" i="13"/>
  <c r="I15" i="13" s="1"/>
  <c r="H125" i="13"/>
  <c r="E71" i="13"/>
  <c r="E25" i="13"/>
  <c r="E15" i="13" s="1"/>
  <c r="I26" i="13"/>
  <c r="I16" i="13" s="1"/>
  <c r="J113" i="13"/>
  <c r="E72" i="13"/>
  <c r="E26" i="13"/>
  <c r="E16" i="13" s="1"/>
  <c r="I73" i="13"/>
  <c r="I27" i="13"/>
  <c r="I17" i="13" s="1"/>
  <c r="N28" i="13"/>
  <c r="N18" i="13" s="1"/>
  <c r="R28" i="13"/>
  <c r="R18" i="13" s="1"/>
  <c r="J114" i="13"/>
  <c r="E73" i="13"/>
  <c r="E27" i="13"/>
  <c r="E17" i="13" s="1"/>
  <c r="I28" i="13"/>
  <c r="I18" i="13" s="1"/>
  <c r="M81" i="13"/>
  <c r="E28" i="13"/>
  <c r="E18" i="13" s="1"/>
  <c r="Q27" i="13"/>
  <c r="Q17" i="13" s="1"/>
  <c r="M107" i="13"/>
  <c r="R27" i="13"/>
  <c r="R17" i="13" s="1"/>
  <c r="F41" i="13"/>
  <c r="F16" i="13"/>
  <c r="F15" i="13"/>
  <c r="F40" i="13"/>
  <c r="F27" i="13"/>
  <c r="F89" i="13"/>
  <c r="G89" i="13" s="1"/>
  <c r="S114" i="13"/>
  <c r="R26" i="13"/>
  <c r="R16" i="13" s="1"/>
  <c r="S113" i="13"/>
  <c r="R25" i="13"/>
  <c r="R15" i="13" s="1"/>
  <c r="N125" i="13"/>
  <c r="O27" i="13"/>
  <c r="O17" i="13" s="1"/>
  <c r="O73" i="13"/>
  <c r="N27" i="13"/>
  <c r="N17" i="13" s="1"/>
  <c r="N73" i="13"/>
  <c r="H27" i="13"/>
  <c r="H17" i="13" s="1"/>
  <c r="H89" i="13"/>
  <c r="J89" i="13" s="1"/>
  <c r="K27" i="13"/>
  <c r="K17" i="13" s="1"/>
  <c r="K125" i="13"/>
  <c r="L27" i="13"/>
  <c r="L17" i="13" s="1"/>
  <c r="I112" i="13"/>
  <c r="J115" i="13"/>
  <c r="R125" i="13"/>
  <c r="S115" i="13"/>
  <c r="H126" i="13"/>
  <c r="L126" i="13"/>
  <c r="Q126" i="13"/>
  <c r="G113" i="13"/>
  <c r="P113" i="13"/>
  <c r="I123" i="13"/>
  <c r="J123" i="13" s="1"/>
  <c r="N123" i="13"/>
  <c r="R123" i="13"/>
  <c r="S123" i="13" s="1"/>
  <c r="G114" i="13"/>
  <c r="P114" i="13"/>
  <c r="E124" i="13"/>
  <c r="I124" i="13"/>
  <c r="J124" i="13" s="1"/>
  <c r="N124" i="13"/>
  <c r="R124" i="13"/>
  <c r="S124" i="13" s="1"/>
  <c r="M89" i="13"/>
  <c r="G115" i="13"/>
  <c r="O125" i="13"/>
  <c r="P125" i="13" s="1"/>
  <c r="P115" i="13"/>
  <c r="E125" i="13"/>
  <c r="I125" i="13"/>
  <c r="E126" i="13"/>
  <c r="I126" i="13"/>
  <c r="N126" i="13"/>
  <c r="R126" i="13"/>
  <c r="M113" i="13"/>
  <c r="F123" i="13"/>
  <c r="K123" i="13"/>
  <c r="M123" i="13" s="1"/>
  <c r="O123" i="13"/>
  <c r="P81" i="13"/>
  <c r="H112" i="13"/>
  <c r="J112" i="13" s="1"/>
  <c r="M114" i="13"/>
  <c r="F124" i="13"/>
  <c r="K124" i="13"/>
  <c r="O124" i="13"/>
  <c r="L125" i="13"/>
  <c r="M115" i="13"/>
  <c r="Q125" i="13"/>
  <c r="F125" i="13"/>
  <c r="G125" i="13" s="1"/>
  <c r="S117" i="13"/>
  <c r="P117" i="13"/>
  <c r="M117" i="13"/>
  <c r="J81" i="13"/>
  <c r="S107" i="13"/>
  <c r="P107" i="13"/>
  <c r="G107" i="13"/>
  <c r="G117" i="13"/>
  <c r="J79" i="13"/>
  <c r="I76" i="13"/>
  <c r="S81" i="13"/>
  <c r="S89" i="13"/>
  <c r="E76" i="13"/>
  <c r="Q76" i="13"/>
  <c r="O76" i="13"/>
  <c r="R76" i="13"/>
  <c r="G81" i="13"/>
  <c r="M87" i="13"/>
  <c r="M79" i="13"/>
  <c r="N76" i="13"/>
  <c r="P79" i="13"/>
  <c r="K76" i="13"/>
  <c r="F76" i="13"/>
  <c r="H76" i="13"/>
  <c r="G79" i="13"/>
  <c r="L76" i="13"/>
  <c r="S79" i="13"/>
  <c r="E14" i="13" l="1"/>
  <c r="M125" i="13"/>
  <c r="M124" i="13"/>
  <c r="J125" i="13"/>
  <c r="F17" i="13"/>
  <c r="F42" i="13"/>
  <c r="P123" i="13"/>
  <c r="S125" i="13"/>
  <c r="P124" i="13"/>
  <c r="G124" i="13"/>
  <c r="S76" i="13"/>
  <c r="P76" i="13"/>
  <c r="J76" i="13"/>
  <c r="M76" i="13"/>
  <c r="G76" i="13"/>
  <c r="S68" i="13" l="1"/>
  <c r="P68" i="13"/>
  <c r="M68" i="13"/>
  <c r="J68" i="13"/>
  <c r="G68" i="13"/>
  <c r="R65" i="13"/>
  <c r="Q65" i="13"/>
  <c r="O65" i="13"/>
  <c r="N65" i="13"/>
  <c r="L65" i="13"/>
  <c r="K65" i="13"/>
  <c r="I65" i="13"/>
  <c r="H65" i="13"/>
  <c r="F65" i="13"/>
  <c r="E65" i="13"/>
  <c r="S63" i="13"/>
  <c r="P63" i="13"/>
  <c r="M63" i="13"/>
  <c r="J63" i="13"/>
  <c r="G63" i="13"/>
  <c r="R60" i="13"/>
  <c r="R86" i="13" s="1"/>
  <c r="Q60" i="13"/>
  <c r="Q86" i="13" s="1"/>
  <c r="O60" i="13"/>
  <c r="O86" i="13" s="1"/>
  <c r="N60" i="13"/>
  <c r="N86" i="13" s="1"/>
  <c r="L60" i="13"/>
  <c r="L86" i="13" s="1"/>
  <c r="K60" i="13"/>
  <c r="K86" i="13" s="1"/>
  <c r="I60" i="13"/>
  <c r="H60" i="13"/>
  <c r="H86" i="13" s="1"/>
  <c r="F60" i="13"/>
  <c r="E60" i="13"/>
  <c r="S58" i="13"/>
  <c r="P58" i="13"/>
  <c r="M58" i="13"/>
  <c r="J58" i="13"/>
  <c r="G58" i="13"/>
  <c r="R55" i="13"/>
  <c r="Q55" i="13"/>
  <c r="O55" i="13"/>
  <c r="N55" i="13"/>
  <c r="L55" i="13"/>
  <c r="K55" i="13"/>
  <c r="I55" i="13"/>
  <c r="H55" i="13"/>
  <c r="F55" i="13"/>
  <c r="E55" i="13"/>
  <c r="M65" i="13" l="1"/>
  <c r="P65" i="13"/>
  <c r="M55" i="13"/>
  <c r="S65" i="13"/>
  <c r="P86" i="13"/>
  <c r="G65" i="13"/>
  <c r="S55" i="13"/>
  <c r="S86" i="13"/>
  <c r="M86" i="13"/>
  <c r="J65" i="13"/>
  <c r="G55" i="13"/>
  <c r="P55" i="13"/>
  <c r="J55" i="13"/>
  <c r="P60" i="13"/>
  <c r="S60" i="13"/>
  <c r="M60" i="13"/>
  <c r="J60" i="13"/>
  <c r="G60" i="13"/>
  <c r="S105" i="13" l="1"/>
  <c r="R74" i="13"/>
  <c r="Q74" i="13"/>
  <c r="R72" i="13"/>
  <c r="Q72" i="13"/>
  <c r="R71" i="13"/>
  <c r="Q71" i="13"/>
  <c r="O74" i="13"/>
  <c r="N74" i="13"/>
  <c r="O72" i="13"/>
  <c r="N72" i="13"/>
  <c r="O71" i="13"/>
  <c r="N71" i="13"/>
  <c r="P105" i="13"/>
  <c r="M105" i="13" l="1"/>
  <c r="L74" i="13"/>
  <c r="L72" i="13"/>
  <c r="L71" i="13"/>
  <c r="K74" i="13"/>
  <c r="K72" i="13"/>
  <c r="K71" i="13"/>
  <c r="M71" i="13" s="1"/>
  <c r="R129" i="13"/>
  <c r="Q129" i="13"/>
  <c r="O129" i="13"/>
  <c r="N129" i="13"/>
  <c r="L129" i="13"/>
  <c r="K129" i="13"/>
  <c r="F129" i="13"/>
  <c r="E129" i="13"/>
  <c r="I129" i="13"/>
  <c r="H129" i="13"/>
  <c r="R97" i="13" l="1"/>
  <c r="Q97" i="13"/>
  <c r="O97" i="13"/>
  <c r="N97" i="13"/>
  <c r="L97" i="13"/>
  <c r="K97" i="13"/>
  <c r="I97" i="13"/>
  <c r="H97" i="13"/>
  <c r="R102" i="13"/>
  <c r="Q102" i="13"/>
  <c r="O102" i="13"/>
  <c r="N102" i="13"/>
  <c r="L102" i="13"/>
  <c r="K102" i="13"/>
  <c r="I102" i="13"/>
  <c r="H102" i="13"/>
  <c r="J105" i="13"/>
  <c r="R50" i="13"/>
  <c r="Q50" i="13"/>
  <c r="O50" i="13"/>
  <c r="N50" i="13"/>
  <c r="L50" i="13"/>
  <c r="K50" i="13"/>
  <c r="I50" i="13"/>
  <c r="H50" i="13"/>
  <c r="J97" i="13" l="1"/>
  <c r="M102" i="13"/>
  <c r="P102" i="13"/>
  <c r="S102" i="13"/>
  <c r="P50" i="13"/>
  <c r="S97" i="13"/>
  <c r="S50" i="13"/>
  <c r="P97" i="13"/>
  <c r="M97" i="13"/>
  <c r="L137" i="13"/>
  <c r="M27" i="13"/>
  <c r="M50" i="13"/>
  <c r="J73" i="13"/>
  <c r="J50" i="13"/>
  <c r="S48" i="13"/>
  <c r="Q45" i="13"/>
  <c r="L45" i="13"/>
  <c r="H136" i="13"/>
  <c r="M73" i="13"/>
  <c r="R70" i="13"/>
  <c r="Q70" i="13"/>
  <c r="O70" i="13"/>
  <c r="K70" i="13"/>
  <c r="S53" i="13"/>
  <c r="P53" i="13"/>
  <c r="M53" i="13"/>
  <c r="J53" i="13"/>
  <c r="G53" i="13"/>
  <c r="F50" i="13"/>
  <c r="E50" i="13"/>
  <c r="S70" i="13" l="1"/>
  <c r="F70" i="13"/>
  <c r="F86" i="13" s="1"/>
  <c r="R45" i="13"/>
  <c r="S45" i="13" s="1"/>
  <c r="K45" i="13"/>
  <c r="M45" i="13" s="1"/>
  <c r="N70" i="13"/>
  <c r="P70" i="13" s="1"/>
  <c r="G48" i="13"/>
  <c r="S73" i="13"/>
  <c r="F45" i="13"/>
  <c r="G50" i="13"/>
  <c r="G73" i="13"/>
  <c r="P48" i="13"/>
  <c r="L70" i="13"/>
  <c r="M70" i="13" s="1"/>
  <c r="P73" i="13"/>
  <c r="M48" i="13"/>
  <c r="N45" i="13"/>
  <c r="J48" i="13"/>
  <c r="O45" i="13"/>
  <c r="M17" i="13" l="1"/>
  <c r="K137" i="13"/>
  <c r="P45" i="13"/>
  <c r="Q136" i="13" l="1"/>
  <c r="H135" i="13"/>
  <c r="S100" i="13"/>
  <c r="P100" i="13"/>
  <c r="M100" i="13"/>
  <c r="F102" i="13"/>
  <c r="E102" i="13"/>
  <c r="G105" i="13"/>
  <c r="J100" i="13"/>
  <c r="F43" i="13" l="1"/>
  <c r="F138" i="13" s="1"/>
  <c r="J25" i="13"/>
  <c r="Q138" i="13"/>
  <c r="N138" i="13"/>
  <c r="Q135" i="13"/>
  <c r="K135" i="13"/>
  <c r="K138" i="13"/>
  <c r="L138" i="13"/>
  <c r="R138" i="13"/>
  <c r="O135" i="13"/>
  <c r="S26" i="13"/>
  <c r="F92" i="13"/>
  <c r="O138" i="13"/>
  <c r="N92" i="13"/>
  <c r="N135" i="13"/>
  <c r="O92" i="13"/>
  <c r="N136" i="13"/>
  <c r="R137" i="13"/>
  <c r="Q137" i="13"/>
  <c r="S27" i="13"/>
  <c r="O137" i="13"/>
  <c r="P27" i="13"/>
  <c r="N137" i="13"/>
  <c r="I92" i="13"/>
  <c r="I137" i="13"/>
  <c r="H137" i="13"/>
  <c r="J27" i="13"/>
  <c r="G102" i="13"/>
  <c r="E92" i="13"/>
  <c r="M95" i="13"/>
  <c r="P95" i="13"/>
  <c r="M137" i="13"/>
  <c r="J95" i="13"/>
  <c r="Q92" i="13"/>
  <c r="G95" i="13"/>
  <c r="H92" i="13"/>
  <c r="S95" i="13"/>
  <c r="R92" i="13"/>
  <c r="L92" i="13"/>
  <c r="K92" i="13"/>
  <c r="S16" i="13" l="1"/>
  <c r="R136" i="13"/>
  <c r="S136" i="13" s="1"/>
  <c r="J15" i="13"/>
  <c r="I135" i="13"/>
  <c r="J135" i="13" s="1"/>
  <c r="P135" i="13"/>
  <c r="J92" i="13"/>
  <c r="L122" i="13"/>
  <c r="O112" i="13"/>
  <c r="Q134" i="13"/>
  <c r="Q112" i="13"/>
  <c r="K112" i="13"/>
  <c r="L112" i="13"/>
  <c r="M112" i="13" s="1"/>
  <c r="F112" i="13"/>
  <c r="P92" i="13"/>
  <c r="N112" i="13"/>
  <c r="F39" i="13"/>
  <c r="R24" i="13"/>
  <c r="Q24" i="13"/>
  <c r="P15" i="13"/>
  <c r="R112" i="13"/>
  <c r="R122" i="13"/>
  <c r="G92" i="13"/>
  <c r="K122" i="13"/>
  <c r="M25" i="13"/>
  <c r="S25" i="13"/>
  <c r="R14" i="13"/>
  <c r="P25" i="13"/>
  <c r="J26" i="13"/>
  <c r="N24" i="13"/>
  <c r="P26" i="13"/>
  <c r="M26" i="13"/>
  <c r="O24" i="13"/>
  <c r="S92" i="13"/>
  <c r="L136" i="13"/>
  <c r="L24" i="13"/>
  <c r="M92" i="13"/>
  <c r="K24" i="13"/>
  <c r="Q14" i="13"/>
  <c r="S17" i="13"/>
  <c r="N14" i="13"/>
  <c r="P17" i="13"/>
  <c r="J17" i="13"/>
  <c r="F122" i="13"/>
  <c r="N122" i="13"/>
  <c r="I122" i="13"/>
  <c r="S137" i="13"/>
  <c r="O122" i="13"/>
  <c r="P137" i="13"/>
  <c r="H122" i="13"/>
  <c r="Q122" i="13"/>
  <c r="J137" i="13"/>
  <c r="G100" i="13"/>
  <c r="F97" i="13"/>
  <c r="E97" i="13"/>
  <c r="K14" i="13" l="1"/>
  <c r="K136" i="13"/>
  <c r="J16" i="13"/>
  <c r="I136" i="13"/>
  <c r="S15" i="13"/>
  <c r="R135" i="13"/>
  <c r="S135" i="13" s="1"/>
  <c r="P16" i="13"/>
  <c r="O136" i="13"/>
  <c r="O134" i="13" s="1"/>
  <c r="M15" i="13"/>
  <c r="L135" i="13"/>
  <c r="M135" i="13" s="1"/>
  <c r="S24" i="13"/>
  <c r="M136" i="13"/>
  <c r="S122" i="13"/>
  <c r="K134" i="13"/>
  <c r="S112" i="13"/>
  <c r="P112" i="13"/>
  <c r="N134" i="13"/>
  <c r="M122" i="13"/>
  <c r="P24" i="13"/>
  <c r="F24" i="13"/>
  <c r="F137" i="13"/>
  <c r="F136" i="13"/>
  <c r="S14" i="13"/>
  <c r="O14" i="13"/>
  <c r="P14" i="13" s="1"/>
  <c r="L14" i="13"/>
  <c r="M14" i="13" s="1"/>
  <c r="M16" i="13"/>
  <c r="M24" i="13"/>
  <c r="J122" i="13"/>
  <c r="P122" i="13"/>
  <c r="G97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R134" i="13" l="1"/>
  <c r="S134" i="13" s="1"/>
  <c r="L134" i="13"/>
  <c r="M134" i="13" s="1"/>
  <c r="J136" i="13"/>
  <c r="F135" i="13"/>
  <c r="P134" i="13"/>
  <c r="F14" i="13"/>
  <c r="C5" i="8"/>
  <c r="C11" i="8"/>
  <c r="D11" i="8" s="1"/>
  <c r="C14" i="8"/>
  <c r="D14" i="8" s="1"/>
  <c r="C19" i="8"/>
  <c r="D19" i="8" s="1"/>
  <c r="D5" i="8"/>
  <c r="F134" i="13" l="1"/>
  <c r="C24" i="8"/>
  <c r="D24" i="8"/>
  <c r="E45" i="13"/>
  <c r="G45" i="13" s="1"/>
  <c r="E70" i="13"/>
  <c r="E86" i="13" s="1"/>
  <c r="G86" i="13" s="1"/>
  <c r="E112" i="13"/>
  <c r="G112" i="13" s="1"/>
  <c r="E123" i="13"/>
  <c r="E122" i="13" l="1"/>
  <c r="G122" i="13" s="1"/>
  <c r="G123" i="13"/>
  <c r="G70" i="13"/>
  <c r="H45" i="13"/>
  <c r="H24" i="13"/>
  <c r="H138" i="13"/>
  <c r="H134" i="13" s="1"/>
  <c r="H14" i="13"/>
  <c r="H74" i="13"/>
  <c r="H70" i="13" s="1"/>
  <c r="I24" i="13"/>
  <c r="I45" i="13"/>
  <c r="J45" i="13" s="1"/>
  <c r="I74" i="13"/>
  <c r="I70" i="13" s="1"/>
  <c r="E40" i="13" l="1"/>
  <c r="G40" i="13" s="1"/>
  <c r="G25" i="13"/>
  <c r="I14" i="13"/>
  <c r="I138" i="13"/>
  <c r="I134" i="13" s="1"/>
  <c r="J134" i="13" s="1"/>
  <c r="J24" i="13"/>
  <c r="J14" i="13"/>
  <c r="I86" i="13"/>
  <c r="J86" i="13" s="1"/>
  <c r="J70" i="13"/>
  <c r="E135" i="13" l="1"/>
  <c r="G15" i="13"/>
  <c r="G135" i="13" l="1"/>
  <c r="G26" i="13"/>
  <c r="E41" i="13"/>
  <c r="G41" i="13" s="1"/>
  <c r="E136" i="13" l="1"/>
  <c r="G16" i="13"/>
  <c r="G136" i="13" l="1"/>
  <c r="G27" i="13"/>
  <c r="E42" i="13"/>
  <c r="G42" i="13" s="1"/>
  <c r="E137" i="13" l="1"/>
  <c r="G17" i="13"/>
  <c r="G137" i="13" l="1"/>
  <c r="E24" i="13"/>
  <c r="G24" i="13" s="1"/>
  <c r="E43" i="13"/>
  <c r="E39" i="13" s="1"/>
  <c r="G39" i="13" s="1"/>
  <c r="G14" i="13"/>
  <c r="E138" i="13"/>
  <c r="E134" i="13"/>
  <c r="G134" i="13" s="1"/>
</calcChain>
</file>

<file path=xl/sharedStrings.xml><?xml version="1.0" encoding="utf-8"?>
<sst xmlns="http://schemas.openxmlformats.org/spreadsheetml/2006/main" count="832" uniqueCount="373">
  <si>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</si>
  <si>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</si>
  <si>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</si>
  <si>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</si>
  <si>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</si>
  <si>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</si>
  <si>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</si>
  <si>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</si>
  <si>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</si>
  <si>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</si>
  <si>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</si>
  <si>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</si>
  <si>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</si>
  <si>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</si>
  <si>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</si>
  <si>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</si>
  <si>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</si>
  <si>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</si>
  <si>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</si>
  <si>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</si>
  <si>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</si>
  <si>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</si>
  <si>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</si>
  <si>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</si>
  <si>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</si>
  <si>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</si>
  <si>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</si>
  <si>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</si>
  <si>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</si>
  <si>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</si>
  <si>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</si>
  <si>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</si>
  <si>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</si>
  <si>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</si>
  <si>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</si>
  <si>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</si>
  <si>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</si>
  <si>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</si>
  <si>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</si>
  <si>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</si>
  <si>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</si>
  <si>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</si>
  <si>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</si>
  <si>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</si>
  <si>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</si>
  <si>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</si>
  <si>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</si>
  <si>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</si>
  <si>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</si>
  <si>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</si>
  <si>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</si>
  <si>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</si>
  <si>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</si>
  <si>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</si>
  <si>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</si>
  <si>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</si>
  <si>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</si>
  <si>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</si>
  <si>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</si>
  <si>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</si>
  <si>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</si>
  <si>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</si>
  <si>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</si>
  <si>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</si>
  <si>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</si>
  <si>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</si>
  <si>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</si>
  <si>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</si>
  <si>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</si>
  <si>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</si>
  <si>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</si>
  <si>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</si>
  <si>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</si>
  <si>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</si>
  <si>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</si>
  <si>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</si>
  <si>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</si>
  <si>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</si>
  <si>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</si>
  <si>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</si>
  <si>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</si>
  <si>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</si>
  <si>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</si>
  <si>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</si>
  <si>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</si>
  <si>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</si>
  <si>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</si>
  <si>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</si>
  <si>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</si>
  <si>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</si>
  <si>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</si>
  <si>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</si>
  <si>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</si>
  <si>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</si>
  <si>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</si>
  <si>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</si>
  <si>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</si>
  <si>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</si>
  <si>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</si>
  <si>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</si>
  <si>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</si>
  <si>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</si>
  <si>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</si>
  <si>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</si>
  <si>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</si>
  <si>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</si>
  <si>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</si>
  <si>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</si>
  <si>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</si>
  <si>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</si>
  <si>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</si>
  <si>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</si>
  <si>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</si>
  <si>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</si>
  <si>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</si>
  <si>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</si>
  <si>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</si>
  <si>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</si>
  <si>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</si>
  <si>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</si>
  <si>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</si>
  <si>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</si>
  <si>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</si>
  <si>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</si>
  <si>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</si>
  <si>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</si>
  <si>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</si>
  <si>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</si>
  <si>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</si>
  <si>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</si>
  <si>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</si>
  <si>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</si>
  <si>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</si>
  <si>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</si>
  <si>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</si>
  <si>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</si>
  <si>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</si>
  <si>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</si>
  <si>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</si>
  <si>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</si>
  <si>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</si>
  <si>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</si>
  <si>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</si>
  <si>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</si>
  <si>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</si>
  <si>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</si>
  <si>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</si>
  <si>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</si>
  <si>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</si>
  <si>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</si>
  <si>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</si>
  <si>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</si>
  <si>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</si>
  <si>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</si>
  <si>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</si>
  <si>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</si>
  <si>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</si>
  <si>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</si>
  <si>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</si>
  <si>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</si>
  <si>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</si>
  <si>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</si>
  <si>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</si>
  <si>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</si>
  <si>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</si>
  <si>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</si>
  <si>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</si>
  <si>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</si>
  <si>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</si>
  <si>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</si>
  <si>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</si>
  <si>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</si>
  <si>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</si>
  <si>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</si>
  <si>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</si>
  <si>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</si>
  <si>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</si>
  <si>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</si>
  <si>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</si>
  <si>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</si>
  <si>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</si>
  <si>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</si>
  <si>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</si>
  <si>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</si>
  <si>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</si>
  <si>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</si>
  <si>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</si>
  <si>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</si>
  <si>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</si>
  <si>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</si>
  <si>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</si>
  <si>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</si>
  <si>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</si>
  <si>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</si>
  <si>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</si>
  <si>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</si>
  <si>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</si>
  <si>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</si>
  <si>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</si>
  <si>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</si>
  <si>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</si>
  <si>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</si>
  <si>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</si>
  <si>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</si>
  <si>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</si>
  <si>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</si>
  <si>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</si>
  <si>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</si>
  <si>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</si>
  <si>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</si>
  <si>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</si>
  <si>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</si>
  <si>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</si>
  <si>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</si>
  <si>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</si>
  <si>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</si>
  <si>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</si>
  <si>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</si>
  <si>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</si>
  <si>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</si>
  <si>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</si>
  <si>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</si>
  <si>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</si>
  <si>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</si>
  <si>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</si>
  <si>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</si>
  <si>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</si>
  <si>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</si>
  <si>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</si>
  <si>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</si>
  <si>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</si>
  <si>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</si>
  <si>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</si>
  <si>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</si>
  <si>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</si>
  <si>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</si>
  <si>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</si>
  <si>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</si>
  <si>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</si>
  <si>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</si>
  <si>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</si>
  <si>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</si>
  <si>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</si>
  <si>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</si>
  <si>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</si>
  <si>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</si>
  <si>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</si>
  <si>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</si>
  <si>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</si>
  <si>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</si>
  <si>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</si>
  <si>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</si>
  <si>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</si>
  <si>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</si>
  <si>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</si>
  <si>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</si>
  <si>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</si>
  <si>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</si>
  <si>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</si>
  <si>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</si>
  <si>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</si>
  <si>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</si>
  <si>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</si>
  <si>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</si>
  <si>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</si>
  <si>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</si>
  <si>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</si>
  <si>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</si>
  <si>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</si>
  <si>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</si>
  <si>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</si>
  <si>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</si>
  <si>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</si>
  <si>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</si>
  <si>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</si>
  <si>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</si>
  <si>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</si>
  <si>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</si>
  <si>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</si>
  <si>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</si>
  <si>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</si>
  <si>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</si>
  <si>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</si>
  <si>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</si>
  <si>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</si>
  <si>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</si>
  <si>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</si>
  <si>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</si>
  <si>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</si>
  <si>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</si>
  <si>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</si>
  <si>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</si>
  <si>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</si>
  <si>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</si>
  <si>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</si>
  <si>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>Итого по подпрограмме 1</t>
  </si>
  <si>
    <t>Итого по подпрограмме 2</t>
  </si>
  <si>
    <t>2.2.1.</t>
  </si>
  <si>
    <t>Целевые показатели муниципальной программы "Жилищно-коммунальный комплекс и городская среда в городском поселении Излучинск"</t>
  </si>
  <si>
    <t>"Жилищно-коммунальный комплекс и городская среда в городском поселении Излучинск"</t>
  </si>
  <si>
    <t xml:space="preserve">Постановление администрации городского поселения Излучинск от 25.11.2021 г № 602 «Об утверждении муниципальной программы «Жилищно-коммунальный комплекс и городская среда в городском поселении Излучинск» (в редакции от 28.12.2024 № 635) </t>
  </si>
  <si>
    <t>Ответственный исполнитель:  Отдел благоустройства, земельных и имущественных отношений администрации поселения</t>
  </si>
  <si>
    <t>Отдел благоустройства, земельных и имущественных отношений администрации поселения</t>
  </si>
  <si>
    <t xml:space="preserve">Ответственный исполнитель: Отдел благоустройства, земельных и имущественных отношений администрации поселения
</t>
  </si>
  <si>
    <t>Исполнитель: Драная Марина Сергеевна, главный специалист отдела благоустройства, земельных и имущественных отношений администрации поселения, тел.: 8 (3466) 28-13-12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</si>
  <si>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</si>
  <si>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</si>
  <si>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Количество организаций предоставляющие населению услуги в сфере ЖКУ получившие субсидии из бюджета поселения (шт.)</t>
  </si>
  <si>
    <t>Доля замененных трубопроводов (тепло-, водоснабжения) от общего объема (%)</t>
  </si>
  <si>
    <t>Доля уплаченных взносов за капитальный ремонт муниципального жилищного фонда (%)</t>
  </si>
  <si>
    <t>Площадь общественных территорий, соответствующих санитарно-гигиеническим требованиям на конец отчетного года (м²)</t>
  </si>
  <si>
    <t>Доля освещенных частей улиц, проездов на конец отчетного года (%)</t>
  </si>
  <si>
    <t>Площадь внутриквартальных дорог и проездов, отвечающих требованиям санитарных норм, находящихся на содержании (м²)</t>
  </si>
  <si>
    <t>Количество благоустроенных дворовых территорий (ед.)</t>
  </si>
  <si>
    <t>Количество благоустроенных мест общего пользования (ед.)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</si>
  <si>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 (%)</t>
  </si>
  <si>
    <t>Подпрограмма 1: «Создание условий для обеспечения качественными коммунальными услугами»</t>
  </si>
  <si>
    <t>Подпрограмма 2: «Комплексное развитие и благоустройство поселения»</t>
  </si>
  <si>
    <t>Комплекс процессных мероприятий «Улучшение условий жизни населения на территории поселения в сфере жилищно-коммунального хозяйства»</t>
  </si>
  <si>
    <t>Мероприятие (результат) «Предоставлены субсидии организациям жилищно-коммунального хозяйства на финансовое обеспечение затрат, связанных с функционированием предприятия для выполнения работ, оказания услуг в рамках осуществления уставной деятельности»</t>
  </si>
  <si>
    <t>1.1.2.</t>
  </si>
  <si>
    <t xml:space="preserve">Мероприятие (результат) «Предоставлены субсидии организациям жилищно-коммунального хозяйства из бюджета поселения на текущий финансовый год, очередной финансовый год и плановый период» </t>
  </si>
  <si>
    <t xml:space="preserve">Мероприятие (результат) «Реализованы мероприятия по подготовке объектов ЖКХ к работе в ОЗП» </t>
  </si>
  <si>
    <t>1.1.4.</t>
  </si>
  <si>
    <t>1.1.3.</t>
  </si>
  <si>
    <t>Мероприятие (результат) «Уплачены взносы на капитальный ремонт муниципальной собственности в многоквартирных домах»</t>
  </si>
  <si>
    <t>Мероприятие (результат) «Реализованы мероприятия по благоустройству территории поселения»</t>
  </si>
  <si>
    <t>Подпрограмма 3: «Комплексное развитие и благоустройство поселения»</t>
  </si>
  <si>
    <t>Итого по подпрограмме 3</t>
  </si>
  <si>
    <t xml:space="preserve">Комплекс процессных мероприятий «Повышение удобства, качества и безопасности дворовых и общественных территорий поселения» </t>
  </si>
  <si>
    <t>3.3.</t>
  </si>
  <si>
    <t>3.3.1.</t>
  </si>
  <si>
    <t>Мероприятие (результат) «Благоустроена дворовая территория жилого дома № 10 по ул. Набережная в пгт. Излучинск «Лесная фантазия»»</t>
  </si>
  <si>
    <t>Мероприятие (результат) «Выполнены проектные работы по благоустройству дворовых и общественных территорий в гп. Излучинск»</t>
  </si>
  <si>
    <t>3.3.4.</t>
  </si>
  <si>
    <t>3.3.5.</t>
  </si>
  <si>
    <t>Мероприятие (результат) «Предоставлен Капитальный грант по Концессионному соглашению о создании и эксплуатации объекта «Благоустройство набережной реки Окуневка в пгт. Излучинск Нижневартовского района» от 22.12.2021»</t>
  </si>
  <si>
    <t>4.4.</t>
  </si>
  <si>
    <t xml:space="preserve">Комплекс процессных мероприятий «Реализация мероприятий в рамках регионального проекта «Формирование комфортной городской среды» </t>
  </si>
  <si>
    <t>4.4.1.</t>
  </si>
  <si>
    <t xml:space="preserve">Мероприятие (результат) «Благоустроена набережная по ул. Пионерной в пгт. Излучинск» </t>
  </si>
  <si>
    <t>Таблица 5</t>
  </si>
  <si>
    <t>Таблица 3</t>
  </si>
  <si>
    <t>Информация о реализации  проектов, входящих в состав национальных и федеральных проектов (программ) Российской Федерации</t>
  </si>
  <si>
    <t>Наименование муниципальной составляющей проекта</t>
  </si>
  <si>
    <t xml:space="preserve">№ структурного элемента муниципальной  программы </t>
  </si>
  <si>
    <t>Анализ показателей эффективности национальных проектов</t>
  </si>
  <si>
    <t>Информация о реализации региональных проектов</t>
  </si>
  <si>
    <t xml:space="preserve">фактическое исполнение (нарастающим итогом
по состоянию на отчетную дату) </t>
  </si>
  <si>
    <t xml:space="preserve">%  от плана </t>
  </si>
  <si>
    <t>№ показателя из таблицы 1 постановления об утверждении муниципальной  программы**</t>
  </si>
  <si>
    <t xml:space="preserve">наименование показателя, предусмотренного национальными проектами** </t>
  </si>
  <si>
    <t xml:space="preserve">план**
</t>
  </si>
  <si>
    <t xml:space="preserve">факт
по состоянию на отчетную дату** </t>
  </si>
  <si>
    <t>% достижения показателя на отчетную дату</t>
  </si>
  <si>
    <r>
      <t>ожидаемый (</t>
    </r>
    <r>
      <rPr>
        <i/>
        <sz val="10"/>
        <rFont val="Times New Roman"/>
        <family val="1"/>
        <charset val="204"/>
      </rPr>
      <t>количественно-измеримый</t>
    </r>
    <r>
      <rPr>
        <sz val="10"/>
        <rFont val="Times New Roman"/>
        <family val="1"/>
        <charset val="204"/>
      </rPr>
      <t xml:space="preserve">) результат, основные социально значимые события  </t>
    </r>
  </si>
  <si>
    <r>
      <t>фактический  (к</t>
    </r>
    <r>
      <rPr>
        <i/>
        <sz val="10"/>
        <rFont val="Times New Roman"/>
        <family val="1"/>
        <charset val="204"/>
      </rPr>
      <t>оличественно-измеримый</t>
    </r>
    <r>
      <rPr>
        <sz val="10"/>
        <rFont val="Times New Roman"/>
        <family val="1"/>
        <charset val="204"/>
      </rPr>
      <t>) результат, основные социально значимые события,</t>
    </r>
    <r>
      <rPr>
        <sz val="9"/>
        <rFont val="Times New Roman"/>
        <family val="1"/>
        <charset val="204"/>
      </rPr>
      <t xml:space="preserve"> достижение результатов, контрольных точек и мероприятий  </t>
    </r>
  </si>
  <si>
    <t>Наименование портфеля проектов:</t>
  </si>
  <si>
    <t>х</t>
  </si>
  <si>
    <t>бюджет автономного округа (дорожный фонд)</t>
  </si>
  <si>
    <t xml:space="preserve">Региональный проект "__________" "_________________" 
</t>
  </si>
  <si>
    <t xml:space="preserve"> проект "_________________" 
</t>
  </si>
  <si>
    <t>Примечание:</t>
  </si>
  <si>
    <t>* - указывается информация о финансовом обеспечении в разрезе источников финансирования, запланированная постановлением об утверждении муниципальной программы поселения</t>
  </si>
  <si>
    <t>** - заполняется в разрезе региональных проектов,муниципальных проектов  по строкам "Наименование портфеля проектов" и "Всего по портфелям проектов" не заполняется.</t>
  </si>
  <si>
    <t>по муниципальной программе "Жилищно-коммунальный комплекс и городская среда в городском поселении Излучинск"</t>
  </si>
  <si>
    <t>Информация о финансировании в 2024 году  (тыс. рублей)</t>
  </si>
  <si>
    <t>план, в соответствии с постановлением № 602  от 25.11.2021 (в ред. от 28.12.2024 № 635) *</t>
  </si>
  <si>
    <t xml:space="preserve">Региональный проект "Формирование комфортной городской среды" 
</t>
  </si>
  <si>
    <t xml:space="preserve">бюджет автономного округа </t>
  </si>
  <si>
    <t>Благоустройство набережной по ул. Пионерной в пгт. Излучинск</t>
  </si>
  <si>
    <t>Благоустройство мест общего пользования</t>
  </si>
  <si>
    <t>Благоустроена набережная по ул. Пионерной в пгт. Излучинск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</si>
</sst>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34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439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7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10" fontId="6" fillId="0" borderId="30" xfId="2" applyNumberFormat="1" applyFont="1" applyFill="1" applyBorder="1" applyAlignment="1" applyProtection="1">
      <alignment horizontal="right" vertical="top" wrapText="1"/>
    </xf>
    <xf numFmtId="169" fontId="6" fillId="0" borderId="31" xfId="2" applyNumberFormat="1" applyFont="1" applyFill="1" applyBorder="1" applyAlignment="1" applyProtection="1">
      <alignment horizontal="right" vertical="top" wrapText="1"/>
    </xf>
    <xf numFmtId="10" fontId="6" fillId="0" borderId="31" xfId="2" applyNumberFormat="1" applyFont="1" applyFill="1" applyBorder="1" applyAlignment="1" applyProtection="1">
      <alignment horizontal="right" vertical="top" wrapText="1"/>
    </xf>
    <xf numFmtId="10" fontId="6" fillId="0" borderId="10" xfId="2" applyNumberFormat="1" applyFont="1" applyFill="1" applyBorder="1" applyAlignment="1" applyProtection="1">
      <alignment horizontal="right" vertical="top" wrapText="1"/>
    </xf>
    <xf numFmtId="169" fontId="6" fillId="0" borderId="10" xfId="2" applyNumberFormat="1" applyFont="1" applyFill="1" applyBorder="1" applyAlignment="1" applyProtection="1">
      <alignment horizontal="right"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4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40" xfId="0" applyFont="1" applyBorder="1" applyAlignment="1">
      <alignment horizontal="center" vertical="top"/>
    </xf>
    <xf numFmtId="10" fontId="24" fillId="0" borderId="7" xfId="2" applyNumberFormat="1" applyFont="1" applyFill="1" applyBorder="1" applyAlignment="1" applyProtection="1">
      <alignment horizontal="right" vertical="top" wrapText="1"/>
    </xf>
    <xf numFmtId="169" fontId="6" fillId="0" borderId="5" xfId="2" applyNumberFormat="1" applyFont="1" applyFill="1" applyBorder="1" applyAlignment="1" applyProtection="1">
      <alignment horizontal="right" vertical="top" wrapText="1"/>
    </xf>
    <xf numFmtId="10" fontId="6" fillId="0" borderId="29" xfId="2" applyNumberFormat="1" applyFont="1" applyFill="1" applyBorder="1" applyAlignment="1" applyProtection="1">
      <alignment horizontal="right" vertical="top" wrapText="1"/>
    </xf>
    <xf numFmtId="10" fontId="6" fillId="0" borderId="5" xfId="2" applyNumberFormat="1" applyFont="1" applyFill="1" applyBorder="1" applyAlignment="1" applyProtection="1">
      <alignment horizontal="right" vertical="top" wrapText="1"/>
    </xf>
    <xf numFmtId="10" fontId="6" fillId="0" borderId="6" xfId="2" applyNumberFormat="1" applyFont="1" applyFill="1" applyBorder="1" applyAlignment="1" applyProtection="1">
      <alignment horizontal="right" vertical="top" wrapText="1"/>
    </xf>
    <xf numFmtId="10" fontId="6" fillId="0" borderId="33" xfId="2" applyNumberFormat="1" applyFont="1" applyFill="1" applyBorder="1" applyAlignment="1" applyProtection="1">
      <alignment horizontal="right" vertical="top" wrapText="1"/>
    </xf>
    <xf numFmtId="10" fontId="6" fillId="0" borderId="36" xfId="2" applyNumberFormat="1" applyFont="1" applyFill="1" applyBorder="1" applyAlignment="1" applyProtection="1">
      <alignment horizontal="right" vertical="top" wrapText="1"/>
    </xf>
    <xf numFmtId="10" fontId="6" fillId="0" borderId="25" xfId="2" applyNumberFormat="1" applyFont="1" applyFill="1" applyBorder="1" applyAlignment="1" applyProtection="1">
      <alignment horizontal="right" vertical="top" wrapText="1"/>
    </xf>
    <xf numFmtId="10" fontId="6" fillId="0" borderId="32" xfId="2" applyNumberFormat="1" applyFont="1" applyFill="1" applyBorder="1" applyAlignment="1" applyProtection="1">
      <alignment horizontal="right" vertical="top" wrapText="1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0" fontId="6" fillId="0" borderId="1" xfId="0" applyFont="1" applyBorder="1"/>
    <xf numFmtId="3" fontId="6" fillId="0" borderId="39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center" vertical="top" wrapText="1"/>
    </xf>
    <xf numFmtId="3" fontId="6" fillId="0" borderId="1" xfId="0" applyNumberFormat="1" applyFont="1" applyBorder="1" applyAlignment="1" applyProtection="1">
      <alignment horizontal="center" vertical="top" wrapText="1"/>
      <protection locked="0"/>
    </xf>
    <xf numFmtId="3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40" xfId="0" applyFont="1" applyFill="1" applyBorder="1" applyAlignment="1" applyProtection="1">
      <alignment horizontal="center" vertical="top"/>
    </xf>
    <xf numFmtId="0" fontId="15" fillId="0" borderId="25" xfId="0" applyFont="1" applyBorder="1" applyAlignment="1">
      <alignment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 applyProtection="1">
      <alignment vertical="center"/>
    </xf>
    <xf numFmtId="0" fontId="18" fillId="0" borderId="0" xfId="0" applyFont="1" applyAlignment="1">
      <alignment horizontal="center" vertical="top" wrapText="1"/>
    </xf>
    <xf numFmtId="170" fontId="6" fillId="3" borderId="5" xfId="2" applyNumberFormat="1" applyFont="1" applyFill="1" applyBorder="1" applyAlignment="1">
      <alignment horizontal="center" vertical="top" wrapText="1"/>
    </xf>
    <xf numFmtId="170" fontId="6" fillId="3" borderId="29" xfId="2" applyNumberFormat="1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  <xf numFmtId="170" fontId="6" fillId="3" borderId="1" xfId="2" applyNumberFormat="1" applyFont="1" applyFill="1" applyBorder="1" applyAlignment="1">
      <alignment horizontal="center" vertical="top" wrapText="1"/>
    </xf>
    <xf numFmtId="170" fontId="6" fillId="3" borderId="4" xfId="2" applyNumberFormat="1" applyFont="1" applyFill="1" applyBorder="1" applyAlignment="1">
      <alignment horizontal="center" vertical="top"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12" xfId="0" applyFont="1" applyFill="1" applyBorder="1" applyAlignment="1" applyProtection="1">
      <alignment horizontal="center" vertical="top" wrapText="1"/>
    </xf>
    <xf numFmtId="0" fontId="6" fillId="0" borderId="14" xfId="0" applyFont="1" applyFill="1" applyBorder="1" applyAlignment="1" applyProtection="1">
      <alignment horizontal="center" vertical="top" wrapText="1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49" fontId="6" fillId="0" borderId="16" xfId="0" applyNumberFormat="1" applyFont="1" applyFill="1" applyBorder="1" applyAlignment="1" applyProtection="1">
      <alignment horizontal="center" vertical="top" wrapText="1"/>
    </xf>
    <xf numFmtId="49" fontId="6" fillId="0" borderId="23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6" fillId="0" borderId="12" xfId="0" applyFont="1" applyFill="1" applyBorder="1" applyAlignment="1" applyProtection="1">
      <alignment horizontal="center" vertical="top"/>
    </xf>
    <xf numFmtId="0" fontId="6" fillId="0" borderId="15" xfId="0" applyFont="1" applyFill="1" applyBorder="1" applyAlignment="1" applyProtection="1">
      <alignment horizontal="center" vertical="top" wrapText="1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0" fillId="0" borderId="12" xfId="0" applyFont="1" applyBorder="1"/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6" fillId="0" borderId="5" xfId="0" applyNumberFormat="1" applyFont="1" applyFill="1" applyBorder="1" applyAlignment="1" applyProtection="1">
      <alignment horizontal="left" vertical="top" wrapText="1"/>
    </xf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5" xfId="0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7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8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8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4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5" xfId="0" applyFont="1" applyBorder="1" applyAlignment="1">
      <alignment horizontal="left" vertical="top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49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left" vertical="top" wrapText="1"/>
    </xf>
    <xf numFmtId="165" fontId="24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4" fillId="0" borderId="1" xfId="0" applyNumberFormat="1" applyFont="1" applyFill="1" applyBorder="1" applyAlignment="1" applyProtection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0" fontId="16" fillId="0" borderId="0" xfId="3" applyFont="1" applyFill="1"/>
    <xf numFmtId="49" fontId="16" fillId="0" borderId="0" xfId="3" applyNumberFormat="1" applyFont="1" applyFill="1"/>
    <xf numFmtId="0" fontId="16" fillId="0" borderId="0" xfId="3" applyFont="1" applyFill="1" applyAlignment="1">
      <alignment horizontal="right"/>
    </xf>
    <xf numFmtId="0" fontId="1" fillId="3" borderId="0" xfId="3" applyFont="1" applyFill="1" applyAlignment="1">
      <alignment horizontal="center" vertical="center" wrapText="1"/>
    </xf>
    <xf numFmtId="0" fontId="1" fillId="0" borderId="0" xfId="3" applyFont="1" applyFill="1" applyAlignment="1">
      <alignment horizontal="center" vertical="center"/>
    </xf>
    <xf numFmtId="0" fontId="27" fillId="3" borderId="1" xfId="3" applyFont="1" applyFill="1" applyBorder="1" applyAlignment="1">
      <alignment horizontal="center" vertical="top" wrapText="1"/>
    </xf>
    <xf numFmtId="0" fontId="16" fillId="0" borderId="1" xfId="3" applyFont="1" applyFill="1" applyBorder="1" applyAlignment="1">
      <alignment horizontal="center" vertical="top" wrapText="1"/>
    </xf>
    <xf numFmtId="49" fontId="16" fillId="0" borderId="1" xfId="3" applyNumberFormat="1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4" xfId="3" applyFont="1" applyFill="1" applyBorder="1" applyAlignment="1">
      <alignment horizontal="center" vertical="top" wrapText="1"/>
    </xf>
    <xf numFmtId="0" fontId="3" fillId="0" borderId="7" xfId="3" applyFont="1" applyFill="1" applyBorder="1" applyAlignment="1">
      <alignment horizontal="center" vertical="top" wrapText="1"/>
    </xf>
    <xf numFmtId="0" fontId="3" fillId="0" borderId="2" xfId="3" applyFont="1" applyFill="1" applyBorder="1" applyAlignment="1">
      <alignment horizontal="center" vertical="top" wrapText="1"/>
    </xf>
    <xf numFmtId="0" fontId="3" fillId="4" borderId="26" xfId="3" applyFont="1" applyFill="1" applyBorder="1" applyAlignment="1">
      <alignment vertical="top" wrapText="1"/>
    </xf>
    <xf numFmtId="0" fontId="3" fillId="3" borderId="1" xfId="3" applyFont="1" applyFill="1" applyBorder="1" applyAlignment="1">
      <alignment horizontal="center" vertical="top" wrapText="1"/>
    </xf>
    <xf numFmtId="0" fontId="3" fillId="3" borderId="4" xfId="3" applyFont="1" applyFill="1" applyBorder="1" applyAlignment="1">
      <alignment horizontal="center" vertical="top" wrapText="1"/>
    </xf>
    <xf numFmtId="0" fontId="3" fillId="3" borderId="10" xfId="3" applyFont="1" applyFill="1" applyBorder="1" applyAlignment="1">
      <alignment horizontal="center" vertical="top" wrapText="1"/>
    </xf>
    <xf numFmtId="0" fontId="3" fillId="4" borderId="13" xfId="3" applyFont="1" applyFill="1" applyBorder="1" applyAlignment="1">
      <alignment vertical="top" wrapText="1"/>
    </xf>
    <xf numFmtId="0" fontId="6" fillId="0" borderId="5" xfId="3" applyFont="1" applyBorder="1" applyAlignment="1">
      <alignment horizontal="center" vertical="top" wrapText="1"/>
    </xf>
    <xf numFmtId="0" fontId="3" fillId="3" borderId="5" xfId="3" applyFont="1" applyFill="1" applyBorder="1" applyAlignment="1">
      <alignment horizontal="center" vertical="top" wrapText="1"/>
    </xf>
    <xf numFmtId="0" fontId="3" fillId="4" borderId="3" xfId="3" applyFont="1" applyFill="1" applyBorder="1" applyAlignment="1">
      <alignment vertical="top" wrapText="1"/>
    </xf>
    <xf numFmtId="0" fontId="16" fillId="0" borderId="10" xfId="3" applyFont="1" applyFill="1" applyBorder="1" applyAlignment="1">
      <alignment horizontal="center" vertical="top" wrapText="1"/>
    </xf>
    <xf numFmtId="49" fontId="16" fillId="0" borderId="10" xfId="3" applyNumberFormat="1" applyFont="1" applyFill="1" applyBorder="1" applyAlignment="1">
      <alignment horizontal="center" vertical="top" wrapText="1"/>
    </xf>
    <xf numFmtId="0" fontId="16" fillId="0" borderId="1" xfId="3" applyFont="1" applyFill="1" applyBorder="1" applyAlignment="1">
      <alignment horizontal="center" vertical="top" wrapText="1"/>
    </xf>
    <xf numFmtId="0" fontId="29" fillId="0" borderId="1" xfId="3" applyFont="1" applyFill="1" applyBorder="1" applyAlignment="1">
      <alignment horizontal="left" vertical="top" wrapText="1"/>
    </xf>
    <xf numFmtId="49" fontId="16" fillId="0" borderId="26" xfId="3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left" vertical="center" wrapText="1"/>
    </xf>
    <xf numFmtId="166" fontId="16" fillId="0" borderId="1" xfId="3" applyNumberFormat="1" applyFont="1" applyFill="1" applyBorder="1" applyAlignment="1">
      <alignment horizontal="center" vertical="center" wrapText="1"/>
    </xf>
    <xf numFmtId="166" fontId="16" fillId="0" borderId="4" xfId="3" applyNumberFormat="1" applyFont="1" applyFill="1" applyBorder="1" applyAlignment="1">
      <alignment horizontal="center" vertical="center" wrapText="1"/>
    </xf>
    <xf numFmtId="0" fontId="19" fillId="0" borderId="10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center"/>
    </xf>
    <xf numFmtId="49" fontId="16" fillId="0" borderId="13" xfId="3" applyNumberFormat="1" applyFont="1" applyFill="1" applyBorder="1" applyAlignment="1">
      <alignment horizontal="center" vertical="center" wrapText="1"/>
    </xf>
    <xf numFmtId="0" fontId="19" fillId="0" borderId="8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center"/>
    </xf>
    <xf numFmtId="165" fontId="1" fillId="0" borderId="2" xfId="3" applyNumberFormat="1" applyFont="1" applyFill="1" applyBorder="1" applyAlignment="1">
      <alignment horizontal="left"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/>
    </xf>
    <xf numFmtId="0" fontId="16" fillId="0" borderId="1" xfId="3" applyFont="1" applyFill="1" applyBorder="1" applyAlignment="1">
      <alignment horizontal="left" vertical="center" wrapText="1"/>
    </xf>
    <xf numFmtId="0" fontId="16" fillId="0" borderId="5" xfId="3" applyFont="1" applyFill="1" applyBorder="1"/>
    <xf numFmtId="0" fontId="16" fillId="0" borderId="1" xfId="3" applyFont="1" applyFill="1" applyBorder="1" applyAlignment="1">
      <alignment horizontal="center" vertical="top"/>
    </xf>
    <xf numFmtId="0" fontId="1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3" applyFont="1" applyFill="1" applyBorder="1"/>
    <xf numFmtId="0" fontId="16" fillId="0" borderId="1" xfId="3" applyFont="1" applyFill="1" applyBorder="1"/>
    <xf numFmtId="0" fontId="16" fillId="0" borderId="10" xfId="3" applyFont="1" applyFill="1" applyBorder="1" applyAlignment="1">
      <alignment horizontal="center" vertical="top" wrapText="1"/>
    </xf>
    <xf numFmtId="0" fontId="29" fillId="0" borderId="10" xfId="3" applyFont="1" applyFill="1" applyBorder="1" applyAlignment="1">
      <alignment vertical="top" wrapText="1"/>
    </xf>
    <xf numFmtId="49" fontId="16" fillId="0" borderId="10" xfId="3" applyNumberFormat="1" applyFont="1" applyFill="1" applyBorder="1" applyAlignment="1">
      <alignment horizontal="center" vertical="top" wrapText="1"/>
    </xf>
    <xf numFmtId="0" fontId="29" fillId="0" borderId="1" xfId="3" applyFont="1" applyFill="1" applyBorder="1"/>
    <xf numFmtId="166" fontId="16" fillId="0" borderId="1" xfId="3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wrapText="1"/>
    </xf>
    <xf numFmtId="0" fontId="0" fillId="0" borderId="8" xfId="0" applyBorder="1" applyAlignment="1">
      <alignment horizontal="center" vertical="top" wrapText="1"/>
    </xf>
    <xf numFmtId="0" fontId="30" fillId="0" borderId="8" xfId="0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6" fillId="0" borderId="1" xfId="3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top" wrapText="1"/>
    </xf>
    <xf numFmtId="0" fontId="30" fillId="0" borderId="5" xfId="0" applyFont="1" applyBorder="1" applyAlignment="1">
      <alignment vertical="top" wrapText="1"/>
    </xf>
    <xf numFmtId="49" fontId="0" fillId="0" borderId="5" xfId="0" applyNumberFormat="1" applyBorder="1" applyAlignment="1">
      <alignment horizontal="center" vertical="top" wrapText="1"/>
    </xf>
    <xf numFmtId="0" fontId="3" fillId="0" borderId="0" xfId="3" applyFont="1" applyFill="1"/>
    <xf numFmtId="49" fontId="3" fillId="0" borderId="0" xfId="3" applyNumberFormat="1" applyFont="1" applyFill="1"/>
    <xf numFmtId="0" fontId="3" fillId="0" borderId="0" xfId="3" applyFont="1" applyFill="1" applyAlignment="1">
      <alignment horizontal="left" wrapText="1"/>
    </xf>
    <xf numFmtId="0" fontId="3" fillId="0" borderId="0" xfId="3" applyFont="1" applyFill="1" applyAlignment="1">
      <alignment horizontal="left" vertical="top" wrapText="1"/>
    </xf>
    <xf numFmtId="0" fontId="31" fillId="0" borderId="0" xfId="3" applyFont="1" applyFill="1"/>
    <xf numFmtId="0" fontId="3" fillId="0" borderId="0" xfId="3" applyFont="1" applyFill="1" applyBorder="1" applyAlignment="1">
      <alignment vertical="center"/>
    </xf>
    <xf numFmtId="0" fontId="32" fillId="0" borderId="0" xfId="3" applyFont="1" applyFill="1"/>
    <xf numFmtId="0" fontId="20" fillId="0" borderId="0" xfId="0" applyFont="1" applyFill="1" applyBorder="1" applyAlignment="1" applyProtection="1">
      <alignment horizontal="left" wrapText="1"/>
    </xf>
    <xf numFmtId="0" fontId="33" fillId="0" borderId="0" xfId="0" applyFont="1" applyAlignment="1">
      <alignment horizontal="left" wrapText="1"/>
    </xf>
    <xf numFmtId="0" fontId="16" fillId="0" borderId="8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201" t="s">
        <v>39</v>
      </c>
      <c r="B1" s="202"/>
      <c r="C1" s="203" t="s">
        <v>40</v>
      </c>
      <c r="D1" s="204" t="s">
        <v>44</v>
      </c>
      <c r="E1" s="205"/>
      <c r="F1" s="206"/>
      <c r="G1" s="204" t="s">
        <v>17</v>
      </c>
      <c r="H1" s="205"/>
      <c r="I1" s="206"/>
      <c r="J1" s="204" t="s">
        <v>18</v>
      </c>
      <c r="K1" s="205"/>
      <c r="L1" s="206"/>
      <c r="M1" s="204" t="s">
        <v>22</v>
      </c>
      <c r="N1" s="205"/>
      <c r="O1" s="206"/>
      <c r="P1" s="207" t="s">
        <v>23</v>
      </c>
      <c r="Q1" s="208"/>
      <c r="R1" s="204" t="s">
        <v>24</v>
      </c>
      <c r="S1" s="205"/>
      <c r="T1" s="206"/>
      <c r="U1" s="204" t="s">
        <v>25</v>
      </c>
      <c r="V1" s="205"/>
      <c r="W1" s="206"/>
      <c r="X1" s="207" t="s">
        <v>26</v>
      </c>
      <c r="Y1" s="209"/>
      <c r="Z1" s="208"/>
      <c r="AA1" s="207" t="s">
        <v>27</v>
      </c>
      <c r="AB1" s="208"/>
      <c r="AC1" s="204" t="s">
        <v>28</v>
      </c>
      <c r="AD1" s="205"/>
      <c r="AE1" s="206"/>
      <c r="AF1" s="204" t="s">
        <v>29</v>
      </c>
      <c r="AG1" s="205"/>
      <c r="AH1" s="206"/>
      <c r="AI1" s="204" t="s">
        <v>30</v>
      </c>
      <c r="AJ1" s="205"/>
      <c r="AK1" s="206"/>
      <c r="AL1" s="207" t="s">
        <v>31</v>
      </c>
      <c r="AM1" s="208"/>
      <c r="AN1" s="204" t="s">
        <v>32</v>
      </c>
      <c r="AO1" s="205"/>
      <c r="AP1" s="206"/>
      <c r="AQ1" s="204" t="s">
        <v>33</v>
      </c>
      <c r="AR1" s="205"/>
      <c r="AS1" s="206"/>
      <c r="AT1" s="204" t="s">
        <v>34</v>
      </c>
      <c r="AU1" s="205"/>
      <c r="AV1" s="206"/>
    </row>
    <row r="2" spans="1:48" ht="39" customHeight="1">
      <c r="A2" s="202"/>
      <c r="B2" s="202"/>
      <c r="C2" s="203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203" t="s">
        <v>82</v>
      </c>
      <c r="B3" s="203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203"/>
      <c r="B4" s="203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203"/>
      <c r="B5" s="203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203"/>
      <c r="B6" s="203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203"/>
      <c r="B7" s="203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203"/>
      <c r="B8" s="203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203"/>
      <c r="B9" s="203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210" t="s">
        <v>57</v>
      </c>
      <c r="B1" s="210"/>
      <c r="C1" s="210"/>
      <c r="D1" s="210"/>
      <c r="E1" s="210"/>
    </row>
    <row r="2" spans="1:5">
      <c r="A2" s="12"/>
      <c r="B2" s="12"/>
      <c r="C2" s="12"/>
      <c r="D2" s="12"/>
      <c r="E2" s="12"/>
    </row>
    <row r="3" spans="1:5">
      <c r="A3" s="211" t="s">
        <v>129</v>
      </c>
      <c r="B3" s="211"/>
      <c r="C3" s="211"/>
      <c r="D3" s="211"/>
      <c r="E3" s="211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212" t="s">
        <v>78</v>
      </c>
      <c r="B26" s="212"/>
      <c r="C26" s="212"/>
      <c r="D26" s="212"/>
      <c r="E26" s="212"/>
    </row>
    <row r="27" spans="1:5">
      <c r="A27" s="28"/>
      <c r="B27" s="28"/>
      <c r="C27" s="28"/>
      <c r="D27" s="28"/>
      <c r="E27" s="28"/>
    </row>
    <row r="28" spans="1:5">
      <c r="A28" s="212" t="s">
        <v>79</v>
      </c>
      <c r="B28" s="212"/>
      <c r="C28" s="212"/>
      <c r="D28" s="212"/>
      <c r="E28" s="212"/>
    </row>
    <row r="29" spans="1:5">
      <c r="A29" s="212"/>
      <c r="B29" s="212"/>
      <c r="C29" s="212"/>
      <c r="D29" s="212"/>
      <c r="E29" s="212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26" t="s">
        <v>45</v>
      </c>
      <c r="C3" s="226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213" t="s">
        <v>1</v>
      </c>
      <c r="B5" s="220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213"/>
      <c r="B6" s="220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213"/>
      <c r="B7" s="220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213" t="s">
        <v>3</v>
      </c>
      <c r="B8" s="220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14" t="s">
        <v>204</v>
      </c>
      <c r="N8" s="215"/>
      <c r="O8" s="216"/>
      <c r="P8" s="56"/>
      <c r="Q8" s="56"/>
    </row>
    <row r="9" spans="1:256" ht="33.9" customHeight="1">
      <c r="A9" s="213"/>
      <c r="B9" s="220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213" t="s">
        <v>4</v>
      </c>
      <c r="B10" s="220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213"/>
      <c r="B11" s="220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213" t="s">
        <v>5</v>
      </c>
      <c r="B12" s="220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213"/>
      <c r="B13" s="220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213" t="s">
        <v>9</v>
      </c>
      <c r="B14" s="220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213"/>
      <c r="B15" s="220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31"/>
      <c r="AJ16" s="231"/>
      <c r="AK16" s="231"/>
      <c r="AZ16" s="231"/>
      <c r="BA16" s="231"/>
      <c r="BB16" s="231"/>
      <c r="BQ16" s="231"/>
      <c r="BR16" s="231"/>
      <c r="BS16" s="231"/>
      <c r="CH16" s="231"/>
      <c r="CI16" s="231"/>
      <c r="CJ16" s="231"/>
      <c r="CY16" s="231"/>
      <c r="CZ16" s="231"/>
      <c r="DA16" s="231"/>
      <c r="DP16" s="231"/>
      <c r="DQ16" s="231"/>
      <c r="DR16" s="231"/>
      <c r="EG16" s="231"/>
      <c r="EH16" s="231"/>
      <c r="EI16" s="231"/>
      <c r="EX16" s="231"/>
      <c r="EY16" s="231"/>
      <c r="EZ16" s="231"/>
      <c r="FO16" s="231"/>
      <c r="FP16" s="231"/>
      <c r="FQ16" s="231"/>
      <c r="GF16" s="231"/>
      <c r="GG16" s="231"/>
      <c r="GH16" s="231"/>
      <c r="GW16" s="231"/>
      <c r="GX16" s="231"/>
      <c r="GY16" s="231"/>
      <c r="HN16" s="231"/>
      <c r="HO16" s="231"/>
      <c r="HP16" s="231"/>
      <c r="IE16" s="231"/>
      <c r="IF16" s="231"/>
      <c r="IG16" s="231"/>
      <c r="IV16" s="231"/>
    </row>
    <row r="17" spans="1:17" ht="320.25" customHeight="1">
      <c r="A17" s="213" t="s">
        <v>6</v>
      </c>
      <c r="B17" s="220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213"/>
      <c r="B18" s="220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213" t="s">
        <v>7</v>
      </c>
      <c r="B19" s="220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213"/>
      <c r="B20" s="220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213" t="s">
        <v>8</v>
      </c>
      <c r="B21" s="220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213"/>
      <c r="B22" s="220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17" t="s">
        <v>14</v>
      </c>
      <c r="B23" s="222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19"/>
      <c r="B24" s="222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21" t="s">
        <v>15</v>
      </c>
      <c r="B25" s="222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21"/>
      <c r="B26" s="222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213" t="s">
        <v>93</v>
      </c>
      <c r="B31" s="220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213"/>
      <c r="B32" s="220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213" t="s">
        <v>95</v>
      </c>
      <c r="B34" s="220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213"/>
      <c r="B35" s="220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29" t="s">
        <v>97</v>
      </c>
      <c r="B36" s="227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30"/>
      <c r="B37" s="228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213" t="s">
        <v>99</v>
      </c>
      <c r="B39" s="220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37" t="s">
        <v>246</v>
      </c>
      <c r="I39" s="238"/>
      <c r="J39" s="238"/>
      <c r="K39" s="238"/>
      <c r="L39" s="238"/>
      <c r="M39" s="238"/>
      <c r="N39" s="238"/>
      <c r="O39" s="239"/>
      <c r="P39" s="55" t="s">
        <v>188</v>
      </c>
      <c r="Q39" s="56"/>
    </row>
    <row r="40" spans="1:17" ht="39.9" customHeight="1">
      <c r="A40" s="213" t="s">
        <v>10</v>
      </c>
      <c r="B40" s="220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213" t="s">
        <v>100</v>
      </c>
      <c r="B41" s="220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213"/>
      <c r="B42" s="220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213" t="s">
        <v>102</v>
      </c>
      <c r="B43" s="220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34" t="s">
        <v>191</v>
      </c>
      <c r="H43" s="235"/>
      <c r="I43" s="235"/>
      <c r="J43" s="235"/>
      <c r="K43" s="235"/>
      <c r="L43" s="235"/>
      <c r="M43" s="235"/>
      <c r="N43" s="235"/>
      <c r="O43" s="236"/>
      <c r="P43" s="56"/>
      <c r="Q43" s="56"/>
    </row>
    <row r="44" spans="1:17" ht="39.9" customHeight="1">
      <c r="A44" s="213"/>
      <c r="B44" s="220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213" t="s">
        <v>104</v>
      </c>
      <c r="B45" s="220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213" t="s">
        <v>12</v>
      </c>
      <c r="B46" s="220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24" t="s">
        <v>107</v>
      </c>
      <c r="B47" s="227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25"/>
      <c r="B48" s="228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24" t="s">
        <v>108</v>
      </c>
      <c r="B49" s="227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25"/>
      <c r="B50" s="228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213" t="s">
        <v>110</v>
      </c>
      <c r="B51" s="220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213"/>
      <c r="B52" s="220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213" t="s">
        <v>113</v>
      </c>
      <c r="B53" s="220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213"/>
      <c r="B54" s="220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213" t="s">
        <v>114</v>
      </c>
      <c r="B55" s="220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213"/>
      <c r="B56" s="220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213" t="s">
        <v>116</v>
      </c>
      <c r="B57" s="220" t="s">
        <v>117</v>
      </c>
      <c r="C57" s="53" t="s">
        <v>20</v>
      </c>
      <c r="D57" s="93" t="s">
        <v>234</v>
      </c>
      <c r="E57" s="92"/>
      <c r="F57" s="92" t="s">
        <v>235</v>
      </c>
      <c r="G57" s="223" t="s">
        <v>232</v>
      </c>
      <c r="H57" s="223"/>
      <c r="I57" s="92" t="s">
        <v>236</v>
      </c>
      <c r="J57" s="92" t="s">
        <v>237</v>
      </c>
      <c r="K57" s="214" t="s">
        <v>238</v>
      </c>
      <c r="L57" s="215"/>
      <c r="M57" s="215"/>
      <c r="N57" s="215"/>
      <c r="O57" s="216"/>
      <c r="P57" s="88" t="s">
        <v>198</v>
      </c>
      <c r="Q57" s="56"/>
    </row>
    <row r="58" spans="1:17" ht="39.9" customHeight="1">
      <c r="A58" s="213"/>
      <c r="B58" s="220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17" t="s">
        <v>119</v>
      </c>
      <c r="B59" s="217" t="s">
        <v>118</v>
      </c>
      <c r="C59" s="217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18"/>
      <c r="B60" s="218"/>
      <c r="C60" s="218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18"/>
      <c r="B61" s="218"/>
      <c r="C61" s="219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19"/>
      <c r="B62" s="219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213" t="s">
        <v>120</v>
      </c>
      <c r="B63" s="220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213"/>
      <c r="B64" s="220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21" t="s">
        <v>122</v>
      </c>
      <c r="B65" s="222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21"/>
      <c r="B66" s="222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213" t="s">
        <v>124</v>
      </c>
      <c r="B67" s="220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213"/>
      <c r="B68" s="220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24" t="s">
        <v>126</v>
      </c>
      <c r="B69" s="227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25"/>
      <c r="B70" s="228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32" t="s">
        <v>254</v>
      </c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33" t="s">
        <v>215</v>
      </c>
      <c r="C79" s="233"/>
      <c r="D79" s="233"/>
      <c r="E79" s="233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9"/>
  <sheetViews>
    <sheetView tabSelected="1" topLeftCell="C1" zoomScale="80" zoomScaleNormal="80" zoomScaleSheetLayoutView="90" zoomScalePageLayoutView="80" workbookViewId="0">
      <selection activeCell="K12" sqref="K12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3.33203125" style="101" customWidth="1"/>
    <col min="16" max="16" width="10.3320312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3" t="s">
        <v>264</v>
      </c>
    </row>
    <row r="2" spans="1:20" s="106" customFormat="1" ht="19.95" customHeight="1">
      <c r="A2" s="289" t="s">
        <v>291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</row>
    <row r="3" spans="1:20" s="96" customFormat="1" ht="17.25" customHeight="1">
      <c r="A3" s="290" t="s">
        <v>299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</row>
    <row r="4" spans="1:20" s="97" customFormat="1" ht="24" customHeight="1">
      <c r="A4" s="291" t="s">
        <v>290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</row>
    <row r="5" spans="1:20" s="97" customFormat="1" ht="24" customHeight="1">
      <c r="A5" s="240" t="s">
        <v>300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</row>
    <row r="6" spans="1:20" s="97" customFormat="1" ht="12.6" customHeight="1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</row>
    <row r="7" spans="1:20" s="97" customFormat="1" ht="24" customHeight="1">
      <c r="A7" s="242" t="s">
        <v>301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</row>
    <row r="8" spans="1:20" s="97" customFormat="1" ht="18.600000000000001" customHeight="1">
      <c r="A8" s="313" t="s">
        <v>275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128"/>
    </row>
    <row r="9" spans="1:20" ht="13.8" thickBot="1">
      <c r="A9" s="292"/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132" t="s">
        <v>257</v>
      </c>
    </row>
    <row r="10" spans="1:20" ht="15" customHeight="1">
      <c r="A10" s="293" t="s">
        <v>0</v>
      </c>
      <c r="B10" s="295" t="s">
        <v>282</v>
      </c>
      <c r="C10" s="295" t="s">
        <v>259</v>
      </c>
      <c r="D10" s="295" t="s">
        <v>40</v>
      </c>
      <c r="E10" s="298" t="s">
        <v>256</v>
      </c>
      <c r="F10" s="299"/>
      <c r="G10" s="300"/>
      <c r="H10" s="301" t="s">
        <v>255</v>
      </c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3" t="s">
        <v>273</v>
      </c>
    </row>
    <row r="11" spans="1:20" ht="28.5" customHeight="1">
      <c r="A11" s="273"/>
      <c r="B11" s="296"/>
      <c r="C11" s="296"/>
      <c r="D11" s="296"/>
      <c r="E11" s="306" t="s">
        <v>293</v>
      </c>
      <c r="F11" s="306" t="s">
        <v>270</v>
      </c>
      <c r="G11" s="307" t="s">
        <v>19</v>
      </c>
      <c r="H11" s="309" t="s">
        <v>284</v>
      </c>
      <c r="I11" s="310"/>
      <c r="J11" s="311"/>
      <c r="K11" s="260" t="s">
        <v>285</v>
      </c>
      <c r="L11" s="261"/>
      <c r="M11" s="262"/>
      <c r="N11" s="260" t="s">
        <v>286</v>
      </c>
      <c r="O11" s="261"/>
      <c r="P11" s="262"/>
      <c r="Q11" s="260" t="s">
        <v>287</v>
      </c>
      <c r="R11" s="261"/>
      <c r="S11" s="262"/>
      <c r="T11" s="304"/>
    </row>
    <row r="12" spans="1:20" ht="25.95" customHeight="1">
      <c r="A12" s="294"/>
      <c r="B12" s="297"/>
      <c r="C12" s="297"/>
      <c r="D12" s="297"/>
      <c r="E12" s="297"/>
      <c r="F12" s="297"/>
      <c r="G12" s="308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305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92">
        <v>10</v>
      </c>
      <c r="K13" s="141">
        <v>11</v>
      </c>
      <c r="L13" s="140">
        <v>12</v>
      </c>
      <c r="M13" s="192">
        <v>13</v>
      </c>
      <c r="N13" s="141">
        <v>14</v>
      </c>
      <c r="O13" s="140">
        <v>15</v>
      </c>
      <c r="P13" s="192">
        <v>16</v>
      </c>
      <c r="Q13" s="141">
        <v>17</v>
      </c>
      <c r="R13" s="140">
        <v>18</v>
      </c>
      <c r="S13" s="193">
        <v>19</v>
      </c>
      <c r="T13" s="143">
        <v>44</v>
      </c>
    </row>
    <row r="14" spans="1:20" ht="19.649999999999999" customHeight="1">
      <c r="A14" s="277" t="s">
        <v>269</v>
      </c>
      <c r="B14" s="278"/>
      <c r="C14" s="279"/>
      <c r="D14" s="144" t="s">
        <v>258</v>
      </c>
      <c r="E14" s="154">
        <f>SUM(E15:E18)</f>
        <v>202855.50000000003</v>
      </c>
      <c r="F14" s="154">
        <f>SUM(F15:F18)</f>
        <v>200561.1</v>
      </c>
      <c r="G14" s="156">
        <f>F14/E14</f>
        <v>0.98868948586555438</v>
      </c>
      <c r="H14" s="154">
        <f>SUM(H15:H18)</f>
        <v>195584</v>
      </c>
      <c r="I14" s="154">
        <f>SUM(I15:I18)</f>
        <v>37286.299999999996</v>
      </c>
      <c r="J14" s="156">
        <f>I14/H14</f>
        <v>0.19064084996727745</v>
      </c>
      <c r="K14" s="154">
        <f>SUM(K15:K18)</f>
        <v>172411.10000000003</v>
      </c>
      <c r="L14" s="154">
        <f>SUM(L15:L18)</f>
        <v>51770.599999999991</v>
      </c>
      <c r="M14" s="156">
        <f>L14/K14</f>
        <v>0.30027417028253972</v>
      </c>
      <c r="N14" s="154">
        <f>SUM(N15:N18)</f>
        <v>172966.6</v>
      </c>
      <c r="O14" s="154">
        <f>SUM(O15:O18)</f>
        <v>123101.29999999997</v>
      </c>
      <c r="P14" s="156">
        <f>O14/N14</f>
        <v>0.71170561252866138</v>
      </c>
      <c r="Q14" s="154">
        <f>SUM(Q15:Q18)</f>
        <v>202855.50000000003</v>
      </c>
      <c r="R14" s="154">
        <f>SUM(R15:R18)</f>
        <v>200561.1</v>
      </c>
      <c r="S14" s="156">
        <f>R14/Q14</f>
        <v>0.98868948586555438</v>
      </c>
      <c r="T14" s="265"/>
    </row>
    <row r="15" spans="1:20" ht="24" customHeight="1">
      <c r="A15" s="280"/>
      <c r="B15" s="281"/>
      <c r="C15" s="281"/>
      <c r="D15" s="145" t="s">
        <v>37</v>
      </c>
      <c r="E15" s="146">
        <f>E25</f>
        <v>1635.8</v>
      </c>
      <c r="F15" s="146">
        <f>F25</f>
        <v>1635.8</v>
      </c>
      <c r="G15" s="160">
        <f>F15/E15</f>
        <v>1</v>
      </c>
      <c r="H15" s="146">
        <f>H25</f>
        <v>1635.8</v>
      </c>
      <c r="I15" s="146">
        <f>I25</f>
        <v>0</v>
      </c>
      <c r="J15" s="160">
        <f>I15/H15</f>
        <v>0</v>
      </c>
      <c r="K15" s="146">
        <f>K25</f>
        <v>1635.8</v>
      </c>
      <c r="L15" s="146">
        <f>L25</f>
        <v>0</v>
      </c>
      <c r="M15" s="160">
        <f>L15/K15</f>
        <v>0</v>
      </c>
      <c r="N15" s="146">
        <f>N25</f>
        <v>1635.8</v>
      </c>
      <c r="O15" s="146">
        <f>O25</f>
        <v>1635.8</v>
      </c>
      <c r="P15" s="160">
        <f>O15/N15</f>
        <v>1</v>
      </c>
      <c r="Q15" s="146">
        <f>Q25</f>
        <v>1635.8</v>
      </c>
      <c r="R15" s="146">
        <f>R25</f>
        <v>1635.8</v>
      </c>
      <c r="S15" s="160">
        <f>R15/Q15</f>
        <v>1</v>
      </c>
      <c r="T15" s="264"/>
    </row>
    <row r="16" spans="1:20" ht="29.4" customHeight="1">
      <c r="A16" s="280"/>
      <c r="B16" s="281"/>
      <c r="C16" s="281"/>
      <c r="D16" s="147" t="s">
        <v>2</v>
      </c>
      <c r="E16" s="146">
        <f>E26</f>
        <v>2566.4</v>
      </c>
      <c r="F16" s="146">
        <f>F26</f>
        <v>2566.4</v>
      </c>
      <c r="G16" s="160">
        <f>F16/E16</f>
        <v>1</v>
      </c>
      <c r="H16" s="146">
        <f>H26</f>
        <v>2566.4</v>
      </c>
      <c r="I16" s="146">
        <f>I26</f>
        <v>0</v>
      </c>
      <c r="J16" s="160">
        <f>I16/H16</f>
        <v>0</v>
      </c>
      <c r="K16" s="146">
        <f>K26</f>
        <v>2566.4</v>
      </c>
      <c r="L16" s="146">
        <f>L26</f>
        <v>0</v>
      </c>
      <c r="M16" s="160">
        <f>L16/K16</f>
        <v>0</v>
      </c>
      <c r="N16" s="146">
        <f>N26</f>
        <v>2566.4</v>
      </c>
      <c r="O16" s="146">
        <f>O26</f>
        <v>2566.4</v>
      </c>
      <c r="P16" s="160">
        <f>O16/N16</f>
        <v>1</v>
      </c>
      <c r="Q16" s="146">
        <f>Q26</f>
        <v>2566.4</v>
      </c>
      <c r="R16" s="146">
        <f>R26</f>
        <v>2566.4</v>
      </c>
      <c r="S16" s="160">
        <f>R16/Q16</f>
        <v>1</v>
      </c>
      <c r="T16" s="264"/>
    </row>
    <row r="17" spans="1:20" ht="21" customHeight="1">
      <c r="A17" s="280"/>
      <c r="B17" s="281"/>
      <c r="C17" s="281"/>
      <c r="D17" s="124" t="s">
        <v>43</v>
      </c>
      <c r="E17" s="146">
        <f t="shared" ref="E17" si="0">E27</f>
        <v>198653.30000000002</v>
      </c>
      <c r="F17" s="146">
        <f t="shared" ref="F17" si="1">F27</f>
        <v>196358.9</v>
      </c>
      <c r="G17" s="160">
        <f>F17/E17</f>
        <v>0.98845022962115392</v>
      </c>
      <c r="H17" s="146">
        <f t="shared" ref="H17:I17" si="2">H27</f>
        <v>191381.8</v>
      </c>
      <c r="I17" s="146">
        <f t="shared" si="2"/>
        <v>37286.299999999996</v>
      </c>
      <c r="J17" s="160">
        <f>I17/H17</f>
        <v>0.19482678081196853</v>
      </c>
      <c r="K17" s="146">
        <f t="shared" ref="K17:L17" si="3">K27</f>
        <v>168208.90000000002</v>
      </c>
      <c r="L17" s="146">
        <f t="shared" si="3"/>
        <v>51770.599999999991</v>
      </c>
      <c r="M17" s="160">
        <f>L17/K17</f>
        <v>0.30777562899466071</v>
      </c>
      <c r="N17" s="146">
        <f t="shared" ref="N17:O17" si="4">N27</f>
        <v>168764.4</v>
      </c>
      <c r="O17" s="146">
        <f t="shared" si="4"/>
        <v>118899.09999999998</v>
      </c>
      <c r="P17" s="160">
        <f>O17/N17</f>
        <v>0.70452713961001245</v>
      </c>
      <c r="Q17" s="146">
        <f t="shared" ref="Q17:R17" si="5">Q27</f>
        <v>198653.30000000002</v>
      </c>
      <c r="R17" s="146">
        <f t="shared" si="5"/>
        <v>196358.9</v>
      </c>
      <c r="S17" s="160">
        <f>R17/Q17</f>
        <v>0.98845022962115392</v>
      </c>
      <c r="T17" s="264"/>
    </row>
    <row r="18" spans="1:20" ht="30.75" customHeight="1">
      <c r="A18" s="280"/>
      <c r="B18" s="281"/>
      <c r="C18" s="282"/>
      <c r="D18" s="175" t="s">
        <v>263</v>
      </c>
      <c r="E18" s="146">
        <f>E28</f>
        <v>0</v>
      </c>
      <c r="F18" s="146">
        <f>F28</f>
        <v>0</v>
      </c>
      <c r="G18" s="160">
        <v>0</v>
      </c>
      <c r="H18" s="146">
        <f>H28</f>
        <v>0</v>
      </c>
      <c r="I18" s="146">
        <f>I28</f>
        <v>0</v>
      </c>
      <c r="J18" s="160">
        <v>0</v>
      </c>
      <c r="K18" s="146">
        <f>K28</f>
        <v>0</v>
      </c>
      <c r="L18" s="146">
        <f>L28</f>
        <v>0</v>
      </c>
      <c r="M18" s="160">
        <v>0</v>
      </c>
      <c r="N18" s="146">
        <f>N28</f>
        <v>0</v>
      </c>
      <c r="O18" s="146">
        <f>O28</f>
        <v>0</v>
      </c>
      <c r="P18" s="160">
        <v>0</v>
      </c>
      <c r="Q18" s="146">
        <f>Q28</f>
        <v>0</v>
      </c>
      <c r="R18" s="146">
        <f>R28</f>
        <v>0</v>
      </c>
      <c r="S18" s="160">
        <v>0</v>
      </c>
      <c r="T18" s="264"/>
    </row>
    <row r="19" spans="1:20" ht="17.399999999999999" hidden="1" customHeight="1">
      <c r="A19" s="245" t="s">
        <v>280</v>
      </c>
      <c r="B19" s="266"/>
      <c r="C19" s="267"/>
      <c r="D19" s="153" t="s">
        <v>41</v>
      </c>
      <c r="E19" s="154">
        <v>0</v>
      </c>
      <c r="F19" s="154">
        <v>0</v>
      </c>
      <c r="G19" s="156">
        <v>0</v>
      </c>
      <c r="H19" s="154">
        <v>0</v>
      </c>
      <c r="I19" s="154">
        <v>0</v>
      </c>
      <c r="J19" s="156">
        <v>0</v>
      </c>
      <c r="K19" s="154">
        <v>0</v>
      </c>
      <c r="L19" s="154">
        <v>0</v>
      </c>
      <c r="M19" s="156">
        <v>0</v>
      </c>
      <c r="N19" s="154">
        <v>0</v>
      </c>
      <c r="O19" s="154">
        <v>0</v>
      </c>
      <c r="P19" s="156">
        <v>0</v>
      </c>
      <c r="Q19" s="154">
        <v>0</v>
      </c>
      <c r="R19" s="154">
        <v>0</v>
      </c>
      <c r="S19" s="156">
        <v>0</v>
      </c>
      <c r="T19" s="157"/>
    </row>
    <row r="20" spans="1:20" ht="18" hidden="1" customHeight="1">
      <c r="A20" s="268"/>
      <c r="B20" s="269"/>
      <c r="C20" s="270"/>
      <c r="D20" s="158" t="s">
        <v>37</v>
      </c>
      <c r="E20" s="159">
        <v>0</v>
      </c>
      <c r="F20" s="159">
        <v>0</v>
      </c>
      <c r="G20" s="160">
        <v>0</v>
      </c>
      <c r="H20" s="146">
        <v>0</v>
      </c>
      <c r="I20" s="146">
        <v>0</v>
      </c>
      <c r="J20" s="160">
        <v>0</v>
      </c>
      <c r="K20" s="146">
        <v>0</v>
      </c>
      <c r="L20" s="146">
        <v>0</v>
      </c>
      <c r="M20" s="160">
        <v>0</v>
      </c>
      <c r="N20" s="146">
        <v>0</v>
      </c>
      <c r="O20" s="146">
        <v>0</v>
      </c>
      <c r="P20" s="160">
        <v>0</v>
      </c>
      <c r="Q20" s="146">
        <v>0</v>
      </c>
      <c r="R20" s="146">
        <v>0</v>
      </c>
      <c r="S20" s="160">
        <v>0</v>
      </c>
      <c r="T20" s="157"/>
    </row>
    <row r="21" spans="1:20" ht="30.75" hidden="1" customHeight="1">
      <c r="A21" s="268"/>
      <c r="B21" s="269"/>
      <c r="C21" s="270"/>
      <c r="D21" s="126" t="s">
        <v>2</v>
      </c>
      <c r="E21" s="146">
        <v>0</v>
      </c>
      <c r="F21" s="146">
        <v>0</v>
      </c>
      <c r="G21" s="160">
        <v>0</v>
      </c>
      <c r="H21" s="146">
        <v>0</v>
      </c>
      <c r="I21" s="146">
        <v>0</v>
      </c>
      <c r="J21" s="160">
        <v>0</v>
      </c>
      <c r="K21" s="146">
        <v>0</v>
      </c>
      <c r="L21" s="146">
        <v>0</v>
      </c>
      <c r="M21" s="160">
        <v>0</v>
      </c>
      <c r="N21" s="146">
        <v>0</v>
      </c>
      <c r="O21" s="146">
        <v>0</v>
      </c>
      <c r="P21" s="160">
        <v>0</v>
      </c>
      <c r="Q21" s="146">
        <v>0</v>
      </c>
      <c r="R21" s="146">
        <v>0</v>
      </c>
      <c r="S21" s="160">
        <v>0</v>
      </c>
      <c r="T21" s="157"/>
    </row>
    <row r="22" spans="1:20" ht="18" hidden="1" customHeight="1">
      <c r="A22" s="268"/>
      <c r="B22" s="269"/>
      <c r="C22" s="270"/>
      <c r="D22" s="126" t="s">
        <v>43</v>
      </c>
      <c r="E22" s="146">
        <v>0</v>
      </c>
      <c r="F22" s="146">
        <v>0</v>
      </c>
      <c r="G22" s="160">
        <v>0</v>
      </c>
      <c r="H22" s="146">
        <v>0</v>
      </c>
      <c r="I22" s="146">
        <v>0</v>
      </c>
      <c r="J22" s="160">
        <v>0</v>
      </c>
      <c r="K22" s="146">
        <v>0</v>
      </c>
      <c r="L22" s="146">
        <v>0</v>
      </c>
      <c r="M22" s="160">
        <v>0</v>
      </c>
      <c r="N22" s="146">
        <v>0</v>
      </c>
      <c r="O22" s="146">
        <v>0</v>
      </c>
      <c r="P22" s="160">
        <v>0</v>
      </c>
      <c r="Q22" s="146">
        <v>0</v>
      </c>
      <c r="R22" s="146"/>
      <c r="S22" s="160">
        <v>0</v>
      </c>
      <c r="T22" s="157"/>
    </row>
    <row r="23" spans="1:20" ht="30.75" hidden="1" customHeight="1">
      <c r="A23" s="268"/>
      <c r="B23" s="269"/>
      <c r="C23" s="270"/>
      <c r="D23" s="127" t="s">
        <v>263</v>
      </c>
      <c r="E23" s="146">
        <v>0</v>
      </c>
      <c r="F23" s="146">
        <v>0</v>
      </c>
      <c r="G23" s="160">
        <v>0</v>
      </c>
      <c r="H23" s="146">
        <v>0</v>
      </c>
      <c r="I23" s="146">
        <v>0</v>
      </c>
      <c r="J23" s="160">
        <v>0</v>
      </c>
      <c r="K23" s="146">
        <v>0</v>
      </c>
      <c r="L23" s="146">
        <v>0</v>
      </c>
      <c r="M23" s="160">
        <v>0</v>
      </c>
      <c r="N23" s="146">
        <v>0</v>
      </c>
      <c r="O23" s="146">
        <v>0</v>
      </c>
      <c r="P23" s="160">
        <v>0</v>
      </c>
      <c r="Q23" s="146">
        <v>0</v>
      </c>
      <c r="R23" s="146">
        <v>0</v>
      </c>
      <c r="S23" s="160">
        <v>0</v>
      </c>
      <c r="T23" s="157"/>
    </row>
    <row r="24" spans="1:20" ht="24.6" customHeight="1">
      <c r="A24" s="245" t="s">
        <v>281</v>
      </c>
      <c r="B24" s="266"/>
      <c r="C24" s="267"/>
      <c r="D24" s="153" t="s">
        <v>41</v>
      </c>
      <c r="E24" s="154">
        <f>SUM(E25:E28)</f>
        <v>202855.50000000003</v>
      </c>
      <c r="F24" s="154">
        <f>SUM(F25:F28)</f>
        <v>200561.1</v>
      </c>
      <c r="G24" s="156">
        <f>F24/E24</f>
        <v>0.98868948586555438</v>
      </c>
      <c r="H24" s="154">
        <f>SUM(H25:H28)</f>
        <v>195584</v>
      </c>
      <c r="I24" s="154">
        <f>SUM(I25:I28)</f>
        <v>37286.299999999996</v>
      </c>
      <c r="J24" s="156">
        <f>I24/H24</f>
        <v>0.19064084996727745</v>
      </c>
      <c r="K24" s="154">
        <f>SUM(K25:K28)</f>
        <v>172411.10000000003</v>
      </c>
      <c r="L24" s="154">
        <f>SUM(L25:L28)</f>
        <v>51770.599999999991</v>
      </c>
      <c r="M24" s="156">
        <f>L24/K24</f>
        <v>0.30027417028253972</v>
      </c>
      <c r="N24" s="154">
        <f>SUM(N25:N28)</f>
        <v>172966.6</v>
      </c>
      <c r="O24" s="154">
        <f>SUM(O25:O28)</f>
        <v>123101.29999999997</v>
      </c>
      <c r="P24" s="156">
        <f>O24/N24</f>
        <v>0.71170561252866138</v>
      </c>
      <c r="Q24" s="154">
        <f>SUM(Q25:Q28)</f>
        <v>202855.50000000003</v>
      </c>
      <c r="R24" s="154">
        <f>SUM(R25:R28)</f>
        <v>200561.1</v>
      </c>
      <c r="S24" s="156">
        <f>R24/Q24</f>
        <v>0.98868948586555438</v>
      </c>
      <c r="T24" s="157"/>
    </row>
    <row r="25" spans="1:20" ht="25.95" customHeight="1">
      <c r="A25" s="268"/>
      <c r="B25" s="269"/>
      <c r="C25" s="270"/>
      <c r="D25" s="158" t="s">
        <v>37</v>
      </c>
      <c r="E25" s="146">
        <f t="shared" ref="E25:E28" si="6">E46+E77+E93+E113</f>
        <v>1635.8</v>
      </c>
      <c r="F25" s="146">
        <f t="shared" ref="F25" si="7">F46+F77+F93+F113</f>
        <v>1635.8</v>
      </c>
      <c r="G25" s="160">
        <f>F25/E25</f>
        <v>1</v>
      </c>
      <c r="H25" s="146">
        <f t="shared" ref="H25:I25" si="8">H46+H77+H93+H113</f>
        <v>1635.8</v>
      </c>
      <c r="I25" s="146">
        <f t="shared" si="8"/>
        <v>0</v>
      </c>
      <c r="J25" s="160">
        <f t="shared" ref="J25:J26" si="9">I25/H25</f>
        <v>0</v>
      </c>
      <c r="K25" s="146">
        <f t="shared" ref="K25:L25" si="10">K46+K77+K93+K113</f>
        <v>1635.8</v>
      </c>
      <c r="L25" s="146">
        <f t="shared" si="10"/>
        <v>0</v>
      </c>
      <c r="M25" s="160">
        <f t="shared" ref="M25:M26" si="11">L25/K25</f>
        <v>0</v>
      </c>
      <c r="N25" s="146">
        <f t="shared" ref="N25:O25" si="12">N46+N77+N93+N113</f>
        <v>1635.8</v>
      </c>
      <c r="O25" s="146">
        <f t="shared" si="12"/>
        <v>1635.8</v>
      </c>
      <c r="P25" s="160">
        <f t="shared" ref="P25:P26" si="13">O25/N25</f>
        <v>1</v>
      </c>
      <c r="Q25" s="146">
        <f t="shared" ref="Q25:R25" si="14">Q46+Q77+Q93+Q113</f>
        <v>1635.8</v>
      </c>
      <c r="R25" s="146">
        <f t="shared" si="14"/>
        <v>1635.8</v>
      </c>
      <c r="S25" s="160">
        <f t="shared" ref="S25:S26" si="15">R25/Q25</f>
        <v>1</v>
      </c>
      <c r="T25" s="157"/>
    </row>
    <row r="26" spans="1:20" ht="30.75" customHeight="1">
      <c r="A26" s="268"/>
      <c r="B26" s="269"/>
      <c r="C26" s="270"/>
      <c r="D26" s="126" t="s">
        <v>2</v>
      </c>
      <c r="E26" s="146">
        <f t="shared" si="6"/>
        <v>2566.4</v>
      </c>
      <c r="F26" s="146">
        <f t="shared" ref="F26" si="16">F47+F78+F94+F114</f>
        <v>2566.4</v>
      </c>
      <c r="G26" s="160">
        <f>F26/E26</f>
        <v>1</v>
      </c>
      <c r="H26" s="146">
        <f t="shared" ref="H26:I26" si="17">H47+H78+H94+H114</f>
        <v>2566.4</v>
      </c>
      <c r="I26" s="146">
        <f t="shared" si="17"/>
        <v>0</v>
      </c>
      <c r="J26" s="160">
        <f t="shared" si="9"/>
        <v>0</v>
      </c>
      <c r="K26" s="146">
        <f t="shared" ref="K26:L26" si="18">K47+K78+K94+K114</f>
        <v>2566.4</v>
      </c>
      <c r="L26" s="146">
        <f t="shared" si="18"/>
        <v>0</v>
      </c>
      <c r="M26" s="160">
        <f t="shared" si="11"/>
        <v>0</v>
      </c>
      <c r="N26" s="146">
        <f t="shared" ref="N26:O26" si="19">N47+N78+N94+N114</f>
        <v>2566.4</v>
      </c>
      <c r="O26" s="146">
        <f t="shared" si="19"/>
        <v>2566.4</v>
      </c>
      <c r="P26" s="160">
        <f t="shared" si="13"/>
        <v>1</v>
      </c>
      <c r="Q26" s="146">
        <f t="shared" ref="Q26:R26" si="20">Q47+Q78+Q94+Q114</f>
        <v>2566.4</v>
      </c>
      <c r="R26" s="146">
        <f t="shared" si="20"/>
        <v>2566.4</v>
      </c>
      <c r="S26" s="160">
        <f t="shared" si="15"/>
        <v>1</v>
      </c>
      <c r="T26" s="157"/>
    </row>
    <row r="27" spans="1:20" ht="22.2" customHeight="1">
      <c r="A27" s="268"/>
      <c r="B27" s="269"/>
      <c r="C27" s="270"/>
      <c r="D27" s="126" t="s">
        <v>43</v>
      </c>
      <c r="E27" s="146">
        <f t="shared" si="6"/>
        <v>198653.30000000002</v>
      </c>
      <c r="F27" s="146">
        <f>F48+F79+F95+F115</f>
        <v>196358.9</v>
      </c>
      <c r="G27" s="160">
        <f>F27/E27</f>
        <v>0.98845022962115392</v>
      </c>
      <c r="H27" s="146">
        <f t="shared" ref="H27:I27" si="21">H48+H79+H95+H115</f>
        <v>191381.8</v>
      </c>
      <c r="I27" s="146">
        <f t="shared" si="21"/>
        <v>37286.299999999996</v>
      </c>
      <c r="J27" s="160">
        <f>I27/H27</f>
        <v>0.19482678081196853</v>
      </c>
      <c r="K27" s="146">
        <f t="shared" ref="K27:L27" si="22">K48+K79+K95+K115</f>
        <v>168208.90000000002</v>
      </c>
      <c r="L27" s="146">
        <f t="shared" si="22"/>
        <v>51770.599999999991</v>
      </c>
      <c r="M27" s="160">
        <f>L27/K27</f>
        <v>0.30777562899466071</v>
      </c>
      <c r="N27" s="146">
        <f t="shared" ref="N27:O27" si="23">N48+N79+N95+N115</f>
        <v>168764.4</v>
      </c>
      <c r="O27" s="146">
        <f t="shared" si="23"/>
        <v>118899.09999999998</v>
      </c>
      <c r="P27" s="160">
        <f>O27/N27</f>
        <v>0.70452713961001245</v>
      </c>
      <c r="Q27" s="146">
        <f t="shared" ref="Q27:R27" si="24">Q48+Q79+Q95+Q115</f>
        <v>198653.30000000002</v>
      </c>
      <c r="R27" s="146">
        <f t="shared" si="24"/>
        <v>196358.9</v>
      </c>
      <c r="S27" s="160">
        <f>R27/Q27</f>
        <v>0.98845022962115392</v>
      </c>
      <c r="T27" s="157"/>
    </row>
    <row r="28" spans="1:20" ht="31.2" customHeight="1">
      <c r="A28" s="268"/>
      <c r="B28" s="269"/>
      <c r="C28" s="270"/>
      <c r="D28" s="127" t="s">
        <v>263</v>
      </c>
      <c r="E28" s="146">
        <f t="shared" si="6"/>
        <v>0</v>
      </c>
      <c r="F28" s="146">
        <f t="shared" ref="F28" si="25">F49+F80+F96+F116</f>
        <v>0</v>
      </c>
      <c r="G28" s="160">
        <v>0</v>
      </c>
      <c r="H28" s="146">
        <f t="shared" ref="H28:I28" si="26">H49+H80+H96+H116</f>
        <v>0</v>
      </c>
      <c r="I28" s="146">
        <f t="shared" si="26"/>
        <v>0</v>
      </c>
      <c r="J28" s="160">
        <v>0</v>
      </c>
      <c r="K28" s="146">
        <f t="shared" ref="K28:L28" si="27">K49+K80+K96+K116</f>
        <v>0</v>
      </c>
      <c r="L28" s="146">
        <f t="shared" si="27"/>
        <v>0</v>
      </c>
      <c r="M28" s="160">
        <v>0</v>
      </c>
      <c r="N28" s="146">
        <f t="shared" ref="N28:O28" si="28">N49+N80+N96+N116</f>
        <v>0</v>
      </c>
      <c r="O28" s="146">
        <f t="shared" si="28"/>
        <v>0</v>
      </c>
      <c r="P28" s="160">
        <v>0</v>
      </c>
      <c r="Q28" s="146">
        <f t="shared" ref="Q28:R28" si="29">Q49+Q80+Q96+Q116</f>
        <v>0</v>
      </c>
      <c r="R28" s="146">
        <f t="shared" si="29"/>
        <v>0</v>
      </c>
      <c r="S28" s="160">
        <v>0</v>
      </c>
      <c r="T28" s="157"/>
    </row>
    <row r="29" spans="1:20" ht="18.75" hidden="1" customHeight="1">
      <c r="A29" s="245" t="s">
        <v>268</v>
      </c>
      <c r="B29" s="266"/>
      <c r="C29" s="267"/>
      <c r="D29" s="153" t="s">
        <v>41</v>
      </c>
      <c r="E29" s="154"/>
      <c r="F29" s="154"/>
      <c r="G29" s="156"/>
      <c r="H29" s="154"/>
      <c r="I29" s="154"/>
      <c r="J29" s="156"/>
      <c r="K29" s="154"/>
      <c r="L29" s="154"/>
      <c r="M29" s="156"/>
      <c r="N29" s="154"/>
      <c r="O29" s="154"/>
      <c r="P29" s="156"/>
      <c r="Q29" s="154"/>
      <c r="R29" s="154"/>
      <c r="S29" s="156"/>
      <c r="T29" s="263"/>
    </row>
    <row r="30" spans="1:20" ht="16.2" hidden="1" customHeight="1">
      <c r="A30" s="268"/>
      <c r="B30" s="269"/>
      <c r="C30" s="270"/>
      <c r="D30" s="158" t="s">
        <v>37</v>
      </c>
      <c r="E30" s="159"/>
      <c r="F30" s="159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71"/>
    </row>
    <row r="31" spans="1:20" ht="33.6" hidden="1" customHeight="1">
      <c r="A31" s="268"/>
      <c r="B31" s="269"/>
      <c r="C31" s="270"/>
      <c r="D31" s="126" t="s">
        <v>2</v>
      </c>
      <c r="E31" s="146"/>
      <c r="F31" s="146"/>
      <c r="G31" s="160"/>
      <c r="H31" s="146"/>
      <c r="I31" s="146"/>
      <c r="J31" s="160"/>
      <c r="K31" s="146"/>
      <c r="L31" s="146"/>
      <c r="M31" s="160"/>
      <c r="N31" s="146"/>
      <c r="O31" s="146"/>
      <c r="P31" s="160"/>
      <c r="Q31" s="146"/>
      <c r="R31" s="146"/>
      <c r="S31" s="160"/>
      <c r="T31" s="271"/>
    </row>
    <row r="32" spans="1:20" ht="13.8" hidden="1">
      <c r="A32" s="268"/>
      <c r="B32" s="269"/>
      <c r="C32" s="270"/>
      <c r="D32" s="126" t="s">
        <v>43</v>
      </c>
      <c r="E32" s="146"/>
      <c r="F32" s="146"/>
      <c r="G32" s="160"/>
      <c r="H32" s="146"/>
      <c r="I32" s="146"/>
      <c r="J32" s="160"/>
      <c r="K32" s="146"/>
      <c r="L32" s="146"/>
      <c r="M32" s="160"/>
      <c r="N32" s="146"/>
      <c r="O32" s="146"/>
      <c r="P32" s="160"/>
      <c r="Q32" s="146"/>
      <c r="R32" s="146"/>
      <c r="S32" s="160"/>
      <c r="T32" s="271"/>
    </row>
    <row r="33" spans="1:20" ht="29.4" hidden="1" customHeight="1">
      <c r="A33" s="268"/>
      <c r="B33" s="269"/>
      <c r="C33" s="270"/>
      <c r="D33" s="127" t="s">
        <v>263</v>
      </c>
      <c r="E33" s="146"/>
      <c r="F33" s="146"/>
      <c r="G33" s="160"/>
      <c r="H33" s="146"/>
      <c r="I33" s="146"/>
      <c r="J33" s="160"/>
      <c r="K33" s="146"/>
      <c r="L33" s="146"/>
      <c r="M33" s="160"/>
      <c r="N33" s="146"/>
      <c r="O33" s="146"/>
      <c r="P33" s="160"/>
      <c r="Q33" s="146"/>
      <c r="R33" s="146"/>
      <c r="S33" s="160"/>
      <c r="T33" s="271"/>
    </row>
    <row r="34" spans="1:20" ht="17.25" hidden="1" customHeight="1">
      <c r="A34" s="245" t="s">
        <v>267</v>
      </c>
      <c r="B34" s="266"/>
      <c r="C34" s="267"/>
      <c r="D34" s="153" t="s">
        <v>41</v>
      </c>
      <c r="E34" s="154"/>
      <c r="F34" s="154"/>
      <c r="G34" s="156"/>
      <c r="H34" s="154"/>
      <c r="I34" s="154"/>
      <c r="J34" s="156"/>
      <c r="K34" s="154"/>
      <c r="L34" s="154"/>
      <c r="M34" s="156"/>
      <c r="N34" s="154"/>
      <c r="O34" s="154"/>
      <c r="P34" s="156"/>
      <c r="Q34" s="154"/>
      <c r="R34" s="154"/>
      <c r="S34" s="156"/>
      <c r="T34" s="271"/>
    </row>
    <row r="35" spans="1:20" ht="13.8" hidden="1">
      <c r="A35" s="268"/>
      <c r="B35" s="269"/>
      <c r="C35" s="270"/>
      <c r="D35" s="126" t="s">
        <v>37</v>
      </c>
      <c r="E35" s="159"/>
      <c r="F35" s="159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71"/>
    </row>
    <row r="36" spans="1:20" ht="31.2" hidden="1" customHeight="1">
      <c r="A36" s="268"/>
      <c r="B36" s="269"/>
      <c r="C36" s="270"/>
      <c r="D36" s="126" t="s">
        <v>2</v>
      </c>
      <c r="E36" s="146"/>
      <c r="F36" s="146"/>
      <c r="G36" s="160"/>
      <c r="H36" s="146"/>
      <c r="I36" s="146"/>
      <c r="J36" s="160"/>
      <c r="K36" s="146"/>
      <c r="L36" s="146"/>
      <c r="M36" s="160"/>
      <c r="N36" s="146"/>
      <c r="O36" s="146"/>
      <c r="P36" s="160"/>
      <c r="Q36" s="146"/>
      <c r="R36" s="146"/>
      <c r="S36" s="160"/>
      <c r="T36" s="271"/>
    </row>
    <row r="37" spans="1:20" ht="13.8" hidden="1">
      <c r="A37" s="268"/>
      <c r="B37" s="269"/>
      <c r="C37" s="270"/>
      <c r="D37" s="127" t="s">
        <v>43</v>
      </c>
      <c r="E37" s="146"/>
      <c r="F37" s="146"/>
      <c r="G37" s="160"/>
      <c r="H37" s="146"/>
      <c r="I37" s="146"/>
      <c r="J37" s="160"/>
      <c r="K37" s="146"/>
      <c r="L37" s="146"/>
      <c r="M37" s="160"/>
      <c r="N37" s="146"/>
      <c r="O37" s="146"/>
      <c r="P37" s="160"/>
      <c r="Q37" s="146"/>
      <c r="R37" s="146"/>
      <c r="S37" s="160"/>
      <c r="T37" s="271"/>
    </row>
    <row r="38" spans="1:20" s="114" customFormat="1" ht="31.2" hidden="1" customHeight="1">
      <c r="A38" s="283"/>
      <c r="B38" s="284"/>
      <c r="C38" s="285"/>
      <c r="D38" s="174" t="s">
        <v>263</v>
      </c>
      <c r="E38" s="146"/>
      <c r="F38" s="146"/>
      <c r="G38" s="160"/>
      <c r="H38" s="146"/>
      <c r="I38" s="146"/>
      <c r="J38" s="160"/>
      <c r="K38" s="146"/>
      <c r="L38" s="146"/>
      <c r="M38" s="160"/>
      <c r="N38" s="146"/>
      <c r="O38" s="146"/>
      <c r="P38" s="160"/>
      <c r="Q38" s="146"/>
      <c r="R38" s="146"/>
      <c r="S38" s="160"/>
      <c r="T38" s="271"/>
    </row>
    <row r="39" spans="1:20" ht="19.95" customHeight="1">
      <c r="A39" s="245" t="s">
        <v>265</v>
      </c>
      <c r="B39" s="246"/>
      <c r="C39" s="247"/>
      <c r="D39" s="153" t="s">
        <v>41</v>
      </c>
      <c r="E39" s="154">
        <f>SUM(E40:E43)</f>
        <v>202855.50000000003</v>
      </c>
      <c r="F39" s="154">
        <f>SUM(F40:F43)</f>
        <v>200561.1</v>
      </c>
      <c r="G39" s="156">
        <f>F39/E39</f>
        <v>0.98868948586555438</v>
      </c>
      <c r="H39" s="154" t="s">
        <v>266</v>
      </c>
      <c r="I39" s="154" t="s">
        <v>266</v>
      </c>
      <c r="J39" s="154" t="s">
        <v>266</v>
      </c>
      <c r="K39" s="154" t="s">
        <v>266</v>
      </c>
      <c r="L39" s="154" t="s">
        <v>266</v>
      </c>
      <c r="M39" s="154" t="s">
        <v>266</v>
      </c>
      <c r="N39" s="154" t="s">
        <v>266</v>
      </c>
      <c r="O39" s="154" t="s">
        <v>266</v>
      </c>
      <c r="P39" s="154" t="s">
        <v>266</v>
      </c>
      <c r="Q39" s="154" t="s">
        <v>266</v>
      </c>
      <c r="R39" s="154" t="s">
        <v>266</v>
      </c>
      <c r="S39" s="154" t="s">
        <v>266</v>
      </c>
      <c r="T39" s="161"/>
    </row>
    <row r="40" spans="1:20" ht="23.4" customHeight="1">
      <c r="A40" s="248"/>
      <c r="B40" s="249"/>
      <c r="C40" s="250"/>
      <c r="D40" s="184" t="s">
        <v>37</v>
      </c>
      <c r="E40" s="146">
        <f t="shared" ref="E40:F42" si="30">E25</f>
        <v>1635.8</v>
      </c>
      <c r="F40" s="146">
        <f t="shared" si="30"/>
        <v>1635.8</v>
      </c>
      <c r="G40" s="160">
        <f>F40/E40</f>
        <v>1</v>
      </c>
      <c r="H40" s="154" t="s">
        <v>266</v>
      </c>
      <c r="I40" s="154" t="s">
        <v>266</v>
      </c>
      <c r="J40" s="154" t="s">
        <v>266</v>
      </c>
      <c r="K40" s="154" t="s">
        <v>266</v>
      </c>
      <c r="L40" s="154" t="s">
        <v>266</v>
      </c>
      <c r="M40" s="154" t="s">
        <v>266</v>
      </c>
      <c r="N40" s="154" t="s">
        <v>266</v>
      </c>
      <c r="O40" s="154" t="s">
        <v>266</v>
      </c>
      <c r="P40" s="154" t="s">
        <v>266</v>
      </c>
      <c r="Q40" s="154" t="s">
        <v>266</v>
      </c>
      <c r="R40" s="154" t="s">
        <v>266</v>
      </c>
      <c r="S40" s="154" t="s">
        <v>266</v>
      </c>
      <c r="T40" s="161"/>
    </row>
    <row r="41" spans="1:20" ht="29.4" customHeight="1">
      <c r="A41" s="248"/>
      <c r="B41" s="249"/>
      <c r="C41" s="250"/>
      <c r="D41" s="184" t="s">
        <v>2</v>
      </c>
      <c r="E41" s="146">
        <f t="shared" si="30"/>
        <v>2566.4</v>
      </c>
      <c r="F41" s="146">
        <f t="shared" si="30"/>
        <v>2566.4</v>
      </c>
      <c r="G41" s="160">
        <f>F41/E41</f>
        <v>1</v>
      </c>
      <c r="H41" s="154" t="s">
        <v>266</v>
      </c>
      <c r="I41" s="154" t="s">
        <v>266</v>
      </c>
      <c r="J41" s="154" t="s">
        <v>266</v>
      </c>
      <c r="K41" s="154" t="s">
        <v>266</v>
      </c>
      <c r="L41" s="154" t="s">
        <v>266</v>
      </c>
      <c r="M41" s="154" t="s">
        <v>266</v>
      </c>
      <c r="N41" s="154" t="s">
        <v>266</v>
      </c>
      <c r="O41" s="154" t="s">
        <v>266</v>
      </c>
      <c r="P41" s="154" t="s">
        <v>266</v>
      </c>
      <c r="Q41" s="154" t="s">
        <v>266</v>
      </c>
      <c r="R41" s="154" t="s">
        <v>266</v>
      </c>
      <c r="S41" s="154" t="s">
        <v>266</v>
      </c>
      <c r="T41" s="161"/>
    </row>
    <row r="42" spans="1:20" ht="20.399999999999999" customHeight="1">
      <c r="A42" s="248"/>
      <c r="B42" s="249"/>
      <c r="C42" s="250"/>
      <c r="D42" s="185" t="s">
        <v>43</v>
      </c>
      <c r="E42" s="146">
        <f t="shared" si="30"/>
        <v>198653.30000000002</v>
      </c>
      <c r="F42" s="146">
        <f t="shared" si="30"/>
        <v>196358.9</v>
      </c>
      <c r="G42" s="160">
        <f>F42/E42</f>
        <v>0.98845022962115392</v>
      </c>
      <c r="H42" s="154" t="s">
        <v>266</v>
      </c>
      <c r="I42" s="154" t="s">
        <v>266</v>
      </c>
      <c r="J42" s="154" t="s">
        <v>266</v>
      </c>
      <c r="K42" s="154" t="s">
        <v>266</v>
      </c>
      <c r="L42" s="154" t="s">
        <v>266</v>
      </c>
      <c r="M42" s="154" t="s">
        <v>266</v>
      </c>
      <c r="N42" s="154" t="s">
        <v>266</v>
      </c>
      <c r="O42" s="154" t="s">
        <v>266</v>
      </c>
      <c r="P42" s="154" t="s">
        <v>266</v>
      </c>
      <c r="Q42" s="154" t="s">
        <v>266</v>
      </c>
      <c r="R42" s="154" t="s">
        <v>266</v>
      </c>
      <c r="S42" s="154" t="s">
        <v>266</v>
      </c>
      <c r="T42" s="161"/>
    </row>
    <row r="43" spans="1:20" ht="30" customHeight="1">
      <c r="A43" s="251"/>
      <c r="B43" s="252"/>
      <c r="C43" s="253"/>
      <c r="D43" s="174" t="s">
        <v>263</v>
      </c>
      <c r="E43" s="146">
        <f>E28</f>
        <v>0</v>
      </c>
      <c r="F43" s="146">
        <f>F49+F96</f>
        <v>0</v>
      </c>
      <c r="G43" s="160">
        <v>0</v>
      </c>
      <c r="H43" s="154" t="s">
        <v>266</v>
      </c>
      <c r="I43" s="154" t="s">
        <v>266</v>
      </c>
      <c r="J43" s="154" t="s">
        <v>266</v>
      </c>
      <c r="K43" s="154" t="s">
        <v>266</v>
      </c>
      <c r="L43" s="154" t="s">
        <v>266</v>
      </c>
      <c r="M43" s="154" t="s">
        <v>266</v>
      </c>
      <c r="N43" s="154" t="s">
        <v>266</v>
      </c>
      <c r="O43" s="154" t="s">
        <v>266</v>
      </c>
      <c r="P43" s="154" t="s">
        <v>266</v>
      </c>
      <c r="Q43" s="154" t="s">
        <v>266</v>
      </c>
      <c r="R43" s="154" t="s">
        <v>266</v>
      </c>
      <c r="S43" s="154" t="s">
        <v>266</v>
      </c>
      <c r="T43" s="161"/>
    </row>
    <row r="44" spans="1:20" ht="20.399999999999999" customHeight="1">
      <c r="A44" s="286" t="s">
        <v>316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8"/>
    </row>
    <row r="45" spans="1:20" ht="29.4" customHeight="1">
      <c r="A45" s="254" t="s">
        <v>1</v>
      </c>
      <c r="B45" s="256" t="s">
        <v>318</v>
      </c>
      <c r="C45" s="256" t="s">
        <v>302</v>
      </c>
      <c r="D45" s="171" t="s">
        <v>41</v>
      </c>
      <c r="E45" s="154">
        <f>SUM(E46:E49)</f>
        <v>109495.59999999999</v>
      </c>
      <c r="F45" s="154">
        <f>SUM(F46:F49)</f>
        <v>109127.59999999999</v>
      </c>
      <c r="G45" s="155">
        <f>F45/E45</f>
        <v>0.99663913435791029</v>
      </c>
      <c r="H45" s="154">
        <f>SUM(H46:H49)</f>
        <v>74491.7</v>
      </c>
      <c r="I45" s="154">
        <f>SUM(I46:I49)</f>
        <v>29566.6</v>
      </c>
      <c r="J45" s="155">
        <f>I45/H45</f>
        <v>0.39691133374590726</v>
      </c>
      <c r="K45" s="154">
        <f>SUM(K46:K49)</f>
        <v>74872.7</v>
      </c>
      <c r="L45" s="154">
        <f>SUM(L46:L49)</f>
        <v>37335.799999999996</v>
      </c>
      <c r="M45" s="155">
        <f>L45/K45</f>
        <v>0.49865705390616338</v>
      </c>
      <c r="N45" s="154">
        <f>SUM(N46:N49)</f>
        <v>78026.899999999994</v>
      </c>
      <c r="O45" s="154">
        <f>SUM(O46:O49)</f>
        <v>67087.599999999991</v>
      </c>
      <c r="P45" s="155">
        <f>O45/N45</f>
        <v>0.85980091481271192</v>
      </c>
      <c r="Q45" s="154">
        <f>SUM(Q46:Q49)</f>
        <v>109495.59999999999</v>
      </c>
      <c r="R45" s="154">
        <f>SUM(R46:R49)</f>
        <v>109127.59999999999</v>
      </c>
      <c r="S45" s="155">
        <f>R45/Q45</f>
        <v>0.99663913435791029</v>
      </c>
      <c r="T45" s="258"/>
    </row>
    <row r="46" spans="1:20" ht="24.6" customHeight="1">
      <c r="A46" s="255"/>
      <c r="B46" s="257"/>
      <c r="C46" s="257"/>
      <c r="D46" s="147" t="s">
        <v>37</v>
      </c>
      <c r="E46" s="163">
        <f>E51+E56+E61+E66</f>
        <v>0</v>
      </c>
      <c r="F46" s="163">
        <f t="shared" ref="F46:F49" si="31">F51+F56+F61+F66</f>
        <v>0</v>
      </c>
      <c r="G46" s="160">
        <v>0</v>
      </c>
      <c r="H46" s="163">
        <f t="shared" ref="H46:I49" si="32">H51+H56+H61+H66</f>
        <v>0</v>
      </c>
      <c r="I46" s="163">
        <f t="shared" si="32"/>
        <v>0</v>
      </c>
      <c r="J46" s="160">
        <v>0</v>
      </c>
      <c r="K46" s="163">
        <f t="shared" ref="K46:L49" si="33">K51+K56+K61+K66</f>
        <v>0</v>
      </c>
      <c r="L46" s="163">
        <f t="shared" si="33"/>
        <v>0</v>
      </c>
      <c r="M46" s="160">
        <v>0</v>
      </c>
      <c r="N46" s="163">
        <f t="shared" ref="N46:O49" si="34">N51+N56+N61+N66</f>
        <v>0</v>
      </c>
      <c r="O46" s="163">
        <f t="shared" si="34"/>
        <v>0</v>
      </c>
      <c r="P46" s="160">
        <v>0</v>
      </c>
      <c r="Q46" s="163">
        <f t="shared" ref="Q46:R49" si="35">Q51+Q56+Q61+Q66</f>
        <v>0</v>
      </c>
      <c r="R46" s="163">
        <f t="shared" si="35"/>
        <v>0</v>
      </c>
      <c r="S46" s="160">
        <v>0</v>
      </c>
      <c r="T46" s="259"/>
    </row>
    <row r="47" spans="1:20" ht="30" customHeight="1">
      <c r="A47" s="255"/>
      <c r="B47" s="257"/>
      <c r="C47" s="257"/>
      <c r="D47" s="147" t="s">
        <v>2</v>
      </c>
      <c r="E47" s="163">
        <f t="shared" ref="E47:E49" si="36">E52+E57+E62+E67</f>
        <v>0</v>
      </c>
      <c r="F47" s="163">
        <f t="shared" si="31"/>
        <v>0</v>
      </c>
      <c r="G47" s="167">
        <v>0</v>
      </c>
      <c r="H47" s="163">
        <f t="shared" si="32"/>
        <v>0</v>
      </c>
      <c r="I47" s="163">
        <f t="shared" si="32"/>
        <v>0</v>
      </c>
      <c r="J47" s="160">
        <v>0</v>
      </c>
      <c r="K47" s="163">
        <f t="shared" si="33"/>
        <v>0</v>
      </c>
      <c r="L47" s="163">
        <f t="shared" si="33"/>
        <v>0</v>
      </c>
      <c r="M47" s="160">
        <v>0</v>
      </c>
      <c r="N47" s="163">
        <f t="shared" si="34"/>
        <v>0</v>
      </c>
      <c r="O47" s="163">
        <f t="shared" si="34"/>
        <v>0</v>
      </c>
      <c r="P47" s="160">
        <v>0</v>
      </c>
      <c r="Q47" s="163">
        <f t="shared" si="35"/>
        <v>0</v>
      </c>
      <c r="R47" s="163">
        <f t="shared" si="35"/>
        <v>0</v>
      </c>
      <c r="S47" s="160">
        <v>0</v>
      </c>
      <c r="T47" s="259"/>
    </row>
    <row r="48" spans="1:20" ht="27.6" customHeight="1">
      <c r="A48" s="255"/>
      <c r="B48" s="257"/>
      <c r="C48" s="257"/>
      <c r="D48" s="125" t="s">
        <v>43</v>
      </c>
      <c r="E48" s="163">
        <f t="shared" si="36"/>
        <v>109495.59999999999</v>
      </c>
      <c r="F48" s="163">
        <f>F53+F58+F63+F68</f>
        <v>109127.59999999999</v>
      </c>
      <c r="G48" s="167">
        <f>F48/E48</f>
        <v>0.99663913435791029</v>
      </c>
      <c r="H48" s="163">
        <f t="shared" si="32"/>
        <v>74491.7</v>
      </c>
      <c r="I48" s="163">
        <f t="shared" si="32"/>
        <v>29566.6</v>
      </c>
      <c r="J48" s="150">
        <f>I48/H48</f>
        <v>0.39691133374590726</v>
      </c>
      <c r="K48" s="163">
        <f t="shared" si="33"/>
        <v>74872.7</v>
      </c>
      <c r="L48" s="163">
        <f t="shared" si="33"/>
        <v>37335.799999999996</v>
      </c>
      <c r="M48" s="150">
        <f>L48/K48</f>
        <v>0.49865705390616338</v>
      </c>
      <c r="N48" s="163">
        <f t="shared" si="34"/>
        <v>78026.899999999994</v>
      </c>
      <c r="O48" s="163">
        <f t="shared" si="34"/>
        <v>67087.599999999991</v>
      </c>
      <c r="P48" s="168">
        <f>O48/N48</f>
        <v>0.85980091481271192</v>
      </c>
      <c r="Q48" s="163">
        <f t="shared" si="35"/>
        <v>109495.59999999999</v>
      </c>
      <c r="R48" s="163">
        <f t="shared" si="35"/>
        <v>109127.59999999999</v>
      </c>
      <c r="S48" s="150">
        <f>R48/Q48</f>
        <v>0.99663913435791029</v>
      </c>
      <c r="T48" s="259"/>
    </row>
    <row r="49" spans="1:20" ht="30" customHeight="1">
      <c r="A49" s="255"/>
      <c r="B49" s="257"/>
      <c r="C49" s="257"/>
      <c r="D49" s="173" t="s">
        <v>263</v>
      </c>
      <c r="E49" s="163">
        <f t="shared" si="36"/>
        <v>0</v>
      </c>
      <c r="F49" s="163">
        <f t="shared" si="31"/>
        <v>0</v>
      </c>
      <c r="G49" s="148"/>
      <c r="H49" s="163">
        <f t="shared" si="32"/>
        <v>0</v>
      </c>
      <c r="I49" s="163">
        <f t="shared" si="32"/>
        <v>0</v>
      </c>
      <c r="J49" s="151">
        <v>0</v>
      </c>
      <c r="K49" s="163">
        <f t="shared" si="33"/>
        <v>0</v>
      </c>
      <c r="L49" s="163">
        <f t="shared" si="33"/>
        <v>0</v>
      </c>
      <c r="M49" s="151">
        <v>0</v>
      </c>
      <c r="N49" s="163">
        <f t="shared" si="34"/>
        <v>0</v>
      </c>
      <c r="O49" s="163">
        <f t="shared" si="34"/>
        <v>0</v>
      </c>
      <c r="P49" s="169">
        <v>0</v>
      </c>
      <c r="Q49" s="163">
        <f t="shared" si="35"/>
        <v>0</v>
      </c>
      <c r="R49" s="163">
        <f t="shared" si="35"/>
        <v>0</v>
      </c>
      <c r="S49" s="151">
        <v>0</v>
      </c>
      <c r="T49" s="259"/>
    </row>
    <row r="50" spans="1:20" ht="50.4" customHeight="1">
      <c r="A50" s="254" t="s">
        <v>288</v>
      </c>
      <c r="B50" s="256" t="s">
        <v>319</v>
      </c>
      <c r="C50" s="256" t="s">
        <v>302</v>
      </c>
      <c r="D50" s="171" t="s">
        <v>41</v>
      </c>
      <c r="E50" s="154">
        <f>SUM(E51:E54)</f>
        <v>43808.6</v>
      </c>
      <c r="F50" s="154">
        <f>SUM(F51:F54)</f>
        <v>44758.6</v>
      </c>
      <c r="G50" s="155">
        <f>F50/E50</f>
        <v>1.0216852398844063</v>
      </c>
      <c r="H50" s="154">
        <f>SUM(H51:H54)</f>
        <v>17466.400000000001</v>
      </c>
      <c r="I50" s="154">
        <f>SUM(I51:I54)</f>
        <v>8290.7999999999993</v>
      </c>
      <c r="J50" s="156">
        <f>I50/H50</f>
        <v>0.47467136902853468</v>
      </c>
      <c r="K50" s="154">
        <f>SUM(K51:K54)</f>
        <v>17466.400000000001</v>
      </c>
      <c r="L50" s="154">
        <f>SUM(L51:L54)</f>
        <v>15241.1</v>
      </c>
      <c r="M50" s="156">
        <f>L50/K50</f>
        <v>0.87259538313562035</v>
      </c>
      <c r="N50" s="154">
        <f>SUM(N51:N54)</f>
        <v>20290</v>
      </c>
      <c r="O50" s="154">
        <f>SUM(O51:O54)</f>
        <v>20290</v>
      </c>
      <c r="P50" s="162">
        <f>O50/N50</f>
        <v>1</v>
      </c>
      <c r="Q50" s="154">
        <f>SUM(Q51:Q54)</f>
        <v>43808.6</v>
      </c>
      <c r="R50" s="154">
        <f>SUM(R51:R54)</f>
        <v>44758.6</v>
      </c>
      <c r="S50" s="156">
        <f>R50/Q50</f>
        <v>1.0216852398844063</v>
      </c>
      <c r="T50" s="258"/>
    </row>
    <row r="51" spans="1:20" ht="45" customHeight="1">
      <c r="A51" s="255"/>
      <c r="B51" s="257"/>
      <c r="C51" s="257"/>
      <c r="D51" s="147" t="s">
        <v>37</v>
      </c>
      <c r="E51" s="163">
        <v>0</v>
      </c>
      <c r="F51" s="163">
        <v>0</v>
      </c>
      <c r="G51" s="164">
        <v>0</v>
      </c>
      <c r="H51" s="163">
        <v>0</v>
      </c>
      <c r="I51" s="163">
        <v>0</v>
      </c>
      <c r="J51" s="165">
        <v>0</v>
      </c>
      <c r="K51" s="163">
        <v>0</v>
      </c>
      <c r="L51" s="163">
        <v>0</v>
      </c>
      <c r="M51" s="165">
        <v>0</v>
      </c>
      <c r="N51" s="163">
        <v>0</v>
      </c>
      <c r="O51" s="163">
        <v>0</v>
      </c>
      <c r="P51" s="166">
        <v>0</v>
      </c>
      <c r="Q51" s="163">
        <v>0</v>
      </c>
      <c r="R51" s="163">
        <v>0</v>
      </c>
      <c r="S51" s="165">
        <v>0</v>
      </c>
      <c r="T51" s="259"/>
    </row>
    <row r="52" spans="1:20" ht="51" customHeight="1">
      <c r="A52" s="255"/>
      <c r="B52" s="257"/>
      <c r="C52" s="257"/>
      <c r="D52" s="147" t="s">
        <v>2</v>
      </c>
      <c r="E52" s="149">
        <v>0</v>
      </c>
      <c r="F52" s="149">
        <v>0</v>
      </c>
      <c r="G52" s="164">
        <v>0</v>
      </c>
      <c r="H52" s="149">
        <v>0</v>
      </c>
      <c r="I52" s="149">
        <v>0</v>
      </c>
      <c r="J52" s="150">
        <v>0</v>
      </c>
      <c r="K52" s="149">
        <v>0</v>
      </c>
      <c r="L52" s="149">
        <v>0</v>
      </c>
      <c r="M52" s="150">
        <v>0</v>
      </c>
      <c r="N52" s="149">
        <v>0</v>
      </c>
      <c r="O52" s="149">
        <v>0</v>
      </c>
      <c r="P52" s="168">
        <v>0</v>
      </c>
      <c r="Q52" s="149">
        <v>0</v>
      </c>
      <c r="R52" s="149">
        <v>0</v>
      </c>
      <c r="S52" s="150">
        <v>0</v>
      </c>
      <c r="T52" s="259"/>
    </row>
    <row r="53" spans="1:20" ht="45.6" customHeight="1">
      <c r="A53" s="255"/>
      <c r="B53" s="257"/>
      <c r="C53" s="257"/>
      <c r="D53" s="125" t="s">
        <v>43</v>
      </c>
      <c r="E53" s="149">
        <v>43808.6</v>
      </c>
      <c r="F53" s="149">
        <v>44758.6</v>
      </c>
      <c r="G53" s="167">
        <f>F53/E53</f>
        <v>1.0216852398844063</v>
      </c>
      <c r="H53" s="149">
        <v>17466.400000000001</v>
      </c>
      <c r="I53" s="149">
        <v>8290.7999999999993</v>
      </c>
      <c r="J53" s="150">
        <f>I53/H53</f>
        <v>0.47467136902853468</v>
      </c>
      <c r="K53" s="149">
        <v>17466.400000000001</v>
      </c>
      <c r="L53" s="149">
        <v>15241.1</v>
      </c>
      <c r="M53" s="150">
        <f>L53/K53</f>
        <v>0.87259538313562035</v>
      </c>
      <c r="N53" s="149">
        <v>20290</v>
      </c>
      <c r="O53" s="149">
        <v>20290</v>
      </c>
      <c r="P53" s="168">
        <f>O53/N53</f>
        <v>1</v>
      </c>
      <c r="Q53" s="149">
        <v>43808.6</v>
      </c>
      <c r="R53" s="149">
        <v>44758.6</v>
      </c>
      <c r="S53" s="150">
        <f>R53/Q53</f>
        <v>1.0216852398844063</v>
      </c>
      <c r="T53" s="259"/>
    </row>
    <row r="54" spans="1:20" ht="42.6" customHeight="1">
      <c r="A54" s="255"/>
      <c r="B54" s="257"/>
      <c r="C54" s="257"/>
      <c r="D54" s="173" t="s">
        <v>263</v>
      </c>
      <c r="E54" s="152">
        <v>0</v>
      </c>
      <c r="F54" s="152">
        <v>0</v>
      </c>
      <c r="G54" s="148">
        <v>0</v>
      </c>
      <c r="H54" s="152">
        <v>0</v>
      </c>
      <c r="I54" s="152">
        <v>0</v>
      </c>
      <c r="J54" s="151">
        <v>0</v>
      </c>
      <c r="K54" s="152">
        <v>0</v>
      </c>
      <c r="L54" s="152">
        <v>0</v>
      </c>
      <c r="M54" s="151">
        <v>0</v>
      </c>
      <c r="N54" s="152">
        <v>0</v>
      </c>
      <c r="O54" s="152">
        <v>0</v>
      </c>
      <c r="P54" s="169">
        <v>0</v>
      </c>
      <c r="Q54" s="152">
        <v>0</v>
      </c>
      <c r="R54" s="152">
        <v>0</v>
      </c>
      <c r="S54" s="151">
        <v>0</v>
      </c>
      <c r="T54" s="259"/>
    </row>
    <row r="55" spans="1:20" ht="24.6" customHeight="1">
      <c r="A55" s="336" t="s">
        <v>320</v>
      </c>
      <c r="B55" s="337" t="s">
        <v>321</v>
      </c>
      <c r="C55" s="337" t="s">
        <v>302</v>
      </c>
      <c r="D55" s="171" t="s">
        <v>41</v>
      </c>
      <c r="E55" s="154">
        <f>SUM(E56:E59)</f>
        <v>47085.3</v>
      </c>
      <c r="F55" s="154">
        <f>SUM(F56:F59)</f>
        <v>46135.3</v>
      </c>
      <c r="G55" s="155">
        <f>F55/E55</f>
        <v>0.97982385160549046</v>
      </c>
      <c r="H55" s="154">
        <f>SUM(H56:H59)</f>
        <v>33735.5</v>
      </c>
      <c r="I55" s="154">
        <f>SUM(I56:I59)</f>
        <v>20741.599999999999</v>
      </c>
      <c r="J55" s="156">
        <f>I55/H55</f>
        <v>0.61483007514339494</v>
      </c>
      <c r="K55" s="154">
        <f>SUM(K56:K59)</f>
        <v>38804.6</v>
      </c>
      <c r="L55" s="154">
        <f>SUM(L56:L59)</f>
        <v>21051</v>
      </c>
      <c r="M55" s="156">
        <f>L55/K55</f>
        <v>0.54248723089530626</v>
      </c>
      <c r="N55" s="154">
        <f>SUM(N56:N59)</f>
        <v>39135.199999999997</v>
      </c>
      <c r="O55" s="154">
        <f>SUM(O56:O59)</f>
        <v>29094.2</v>
      </c>
      <c r="P55" s="162">
        <f>O55/N55</f>
        <v>0.74342791144545073</v>
      </c>
      <c r="Q55" s="154">
        <f>SUM(Q56:Q59)</f>
        <v>47085.3</v>
      </c>
      <c r="R55" s="154">
        <f>SUM(R56:R59)</f>
        <v>46135.3</v>
      </c>
      <c r="S55" s="156">
        <f>R55/Q55</f>
        <v>0.97982385160549046</v>
      </c>
      <c r="T55" s="186"/>
    </row>
    <row r="56" spans="1:20" ht="24" customHeight="1">
      <c r="A56" s="336"/>
      <c r="B56" s="337"/>
      <c r="C56" s="337"/>
      <c r="D56" s="147" t="s">
        <v>37</v>
      </c>
      <c r="E56" s="163"/>
      <c r="F56" s="163"/>
      <c r="G56" s="164">
        <v>0</v>
      </c>
      <c r="H56" s="163"/>
      <c r="I56" s="163"/>
      <c r="J56" s="165">
        <v>0</v>
      </c>
      <c r="K56" s="163"/>
      <c r="L56" s="163"/>
      <c r="M56" s="165">
        <v>0</v>
      </c>
      <c r="N56" s="163"/>
      <c r="O56" s="163"/>
      <c r="P56" s="166">
        <v>0</v>
      </c>
      <c r="Q56" s="163"/>
      <c r="R56" s="163"/>
      <c r="S56" s="165">
        <v>0</v>
      </c>
      <c r="T56" s="186"/>
    </row>
    <row r="57" spans="1:20" ht="33.6" customHeight="1">
      <c r="A57" s="336"/>
      <c r="B57" s="337"/>
      <c r="C57" s="337"/>
      <c r="D57" s="147" t="s">
        <v>2</v>
      </c>
      <c r="E57" s="149"/>
      <c r="F57" s="149"/>
      <c r="G57" s="164">
        <v>0</v>
      </c>
      <c r="H57" s="149"/>
      <c r="I57" s="149"/>
      <c r="J57" s="150">
        <v>0</v>
      </c>
      <c r="K57" s="149"/>
      <c r="L57" s="149"/>
      <c r="M57" s="150">
        <v>0</v>
      </c>
      <c r="N57" s="149"/>
      <c r="O57" s="149"/>
      <c r="P57" s="168">
        <v>0</v>
      </c>
      <c r="Q57" s="149"/>
      <c r="R57" s="149"/>
      <c r="S57" s="150">
        <v>0</v>
      </c>
      <c r="T57" s="186"/>
    </row>
    <row r="58" spans="1:20" ht="31.2" customHeight="1">
      <c r="A58" s="336"/>
      <c r="B58" s="337"/>
      <c r="C58" s="337"/>
      <c r="D58" s="125" t="s">
        <v>43</v>
      </c>
      <c r="E58" s="149">
        <v>47085.3</v>
      </c>
      <c r="F58" s="149">
        <v>46135.3</v>
      </c>
      <c r="G58" s="167">
        <f>F58/E58</f>
        <v>0.97982385160549046</v>
      </c>
      <c r="H58" s="149">
        <v>33735.5</v>
      </c>
      <c r="I58" s="149">
        <v>20741.599999999999</v>
      </c>
      <c r="J58" s="150">
        <f>I58/H58</f>
        <v>0.61483007514339494</v>
      </c>
      <c r="K58" s="149">
        <v>38804.6</v>
      </c>
      <c r="L58" s="149">
        <v>21051</v>
      </c>
      <c r="M58" s="150">
        <f>L58/K58</f>
        <v>0.54248723089530626</v>
      </c>
      <c r="N58" s="149">
        <v>39135.199999999997</v>
      </c>
      <c r="O58" s="149">
        <v>29094.2</v>
      </c>
      <c r="P58" s="168">
        <f>O58/N58</f>
        <v>0.74342791144545073</v>
      </c>
      <c r="Q58" s="149">
        <v>47085.3</v>
      </c>
      <c r="R58" s="149">
        <v>46135.3</v>
      </c>
      <c r="S58" s="150">
        <f>R58/Q58</f>
        <v>0.97982385160549046</v>
      </c>
      <c r="T58" s="186"/>
    </row>
    <row r="59" spans="1:20" ht="36.6" customHeight="1">
      <c r="A59" s="336"/>
      <c r="B59" s="337"/>
      <c r="C59" s="337"/>
      <c r="D59" s="173" t="s">
        <v>263</v>
      </c>
      <c r="E59" s="152">
        <v>0</v>
      </c>
      <c r="F59" s="152">
        <v>0</v>
      </c>
      <c r="G59" s="148">
        <v>0</v>
      </c>
      <c r="H59" s="152">
        <v>0</v>
      </c>
      <c r="I59" s="152">
        <v>0</v>
      </c>
      <c r="J59" s="151">
        <v>0</v>
      </c>
      <c r="K59" s="152">
        <v>0</v>
      </c>
      <c r="L59" s="152">
        <v>0</v>
      </c>
      <c r="M59" s="151">
        <v>0</v>
      </c>
      <c r="N59" s="152">
        <v>0</v>
      </c>
      <c r="O59" s="152">
        <v>0</v>
      </c>
      <c r="P59" s="169">
        <v>0</v>
      </c>
      <c r="Q59" s="152">
        <v>0</v>
      </c>
      <c r="R59" s="152">
        <v>0</v>
      </c>
      <c r="S59" s="151">
        <v>0</v>
      </c>
      <c r="T59" s="186"/>
    </row>
    <row r="60" spans="1:20" ht="21" customHeight="1">
      <c r="A60" s="336" t="s">
        <v>324</v>
      </c>
      <c r="B60" s="337" t="s">
        <v>322</v>
      </c>
      <c r="C60" s="337" t="s">
        <v>302</v>
      </c>
      <c r="D60" s="171" t="s">
        <v>41</v>
      </c>
      <c r="E60" s="154">
        <f>SUM(E61:E64)</f>
        <v>16344</v>
      </c>
      <c r="F60" s="154">
        <f>SUM(F61:F64)</f>
        <v>16344</v>
      </c>
      <c r="G60" s="155">
        <f>F60/E60</f>
        <v>1</v>
      </c>
      <c r="H60" s="154">
        <f>SUM(H61:H64)</f>
        <v>21032.1</v>
      </c>
      <c r="I60" s="154">
        <f>SUM(I61:I64)</f>
        <v>162</v>
      </c>
      <c r="J60" s="156">
        <f>I60/H60</f>
        <v>7.7025118747058073E-3</v>
      </c>
      <c r="K60" s="154">
        <f>SUM(K61:K64)</f>
        <v>16344</v>
      </c>
      <c r="L60" s="154">
        <f>SUM(L61:L64)</f>
        <v>162</v>
      </c>
      <c r="M60" s="156">
        <f>L60/K60</f>
        <v>9.911894273127754E-3</v>
      </c>
      <c r="N60" s="154">
        <f>SUM(N61:N64)</f>
        <v>16344</v>
      </c>
      <c r="O60" s="154">
        <f>SUM(O61:O64)</f>
        <v>16344</v>
      </c>
      <c r="P60" s="162">
        <f>O60/N60</f>
        <v>1</v>
      </c>
      <c r="Q60" s="154">
        <f>SUM(Q61:Q64)</f>
        <v>16344</v>
      </c>
      <c r="R60" s="154">
        <f>SUM(R61:R64)</f>
        <v>16344</v>
      </c>
      <c r="S60" s="156">
        <f>R60/Q60</f>
        <v>1</v>
      </c>
      <c r="T60" s="186"/>
    </row>
    <row r="61" spans="1:20" ht="24" customHeight="1">
      <c r="A61" s="336"/>
      <c r="B61" s="337"/>
      <c r="C61" s="337"/>
      <c r="D61" s="147" t="s">
        <v>37</v>
      </c>
      <c r="E61" s="163">
        <v>0</v>
      </c>
      <c r="F61" s="163">
        <v>0</v>
      </c>
      <c r="G61" s="164">
        <v>0</v>
      </c>
      <c r="H61" s="163">
        <v>0</v>
      </c>
      <c r="I61" s="163">
        <v>0</v>
      </c>
      <c r="J61" s="165">
        <v>0</v>
      </c>
      <c r="K61" s="163">
        <v>0</v>
      </c>
      <c r="L61" s="163">
        <v>0</v>
      </c>
      <c r="M61" s="165">
        <v>0</v>
      </c>
      <c r="N61" s="163">
        <v>0</v>
      </c>
      <c r="O61" s="163">
        <v>0</v>
      </c>
      <c r="P61" s="166">
        <v>0</v>
      </c>
      <c r="Q61" s="163">
        <v>0</v>
      </c>
      <c r="R61" s="163">
        <v>0</v>
      </c>
      <c r="S61" s="165">
        <v>0</v>
      </c>
      <c r="T61" s="186"/>
    </row>
    <row r="62" spans="1:20" ht="30.6" customHeight="1">
      <c r="A62" s="336"/>
      <c r="B62" s="337"/>
      <c r="C62" s="337"/>
      <c r="D62" s="147" t="s">
        <v>2</v>
      </c>
      <c r="E62" s="149">
        <v>0</v>
      </c>
      <c r="F62" s="149">
        <v>0</v>
      </c>
      <c r="G62" s="164">
        <v>0</v>
      </c>
      <c r="H62" s="149">
        <v>0</v>
      </c>
      <c r="I62" s="149">
        <v>0</v>
      </c>
      <c r="J62" s="150">
        <v>0</v>
      </c>
      <c r="K62" s="149">
        <v>0</v>
      </c>
      <c r="L62" s="149">
        <v>0</v>
      </c>
      <c r="M62" s="150">
        <v>0</v>
      </c>
      <c r="N62" s="149">
        <v>0</v>
      </c>
      <c r="O62" s="149">
        <v>0</v>
      </c>
      <c r="P62" s="168">
        <v>0</v>
      </c>
      <c r="Q62" s="149">
        <v>0</v>
      </c>
      <c r="R62" s="149">
        <v>0</v>
      </c>
      <c r="S62" s="150">
        <v>0</v>
      </c>
      <c r="T62" s="186"/>
    </row>
    <row r="63" spans="1:20" ht="19.95" customHeight="1">
      <c r="A63" s="336"/>
      <c r="B63" s="337"/>
      <c r="C63" s="337"/>
      <c r="D63" s="125" t="s">
        <v>43</v>
      </c>
      <c r="E63" s="149">
        <v>16344</v>
      </c>
      <c r="F63" s="149">
        <v>16344</v>
      </c>
      <c r="G63" s="167">
        <f>F63/E63</f>
        <v>1</v>
      </c>
      <c r="H63" s="149">
        <v>21032.1</v>
      </c>
      <c r="I63" s="149">
        <v>162</v>
      </c>
      <c r="J63" s="150">
        <f>I63/H63</f>
        <v>7.7025118747058073E-3</v>
      </c>
      <c r="K63" s="149">
        <v>16344</v>
      </c>
      <c r="L63" s="149">
        <v>162</v>
      </c>
      <c r="M63" s="150">
        <f>L63/K63</f>
        <v>9.911894273127754E-3</v>
      </c>
      <c r="N63" s="149">
        <v>16344</v>
      </c>
      <c r="O63" s="149">
        <v>16344</v>
      </c>
      <c r="P63" s="168">
        <f>O63/N63</f>
        <v>1</v>
      </c>
      <c r="Q63" s="149">
        <v>16344</v>
      </c>
      <c r="R63" s="149">
        <v>16344</v>
      </c>
      <c r="S63" s="150">
        <f>R63/Q63</f>
        <v>1</v>
      </c>
      <c r="T63" s="186"/>
    </row>
    <row r="64" spans="1:20" ht="31.2" customHeight="1">
      <c r="A64" s="336"/>
      <c r="B64" s="337"/>
      <c r="C64" s="337"/>
      <c r="D64" s="173" t="s">
        <v>263</v>
      </c>
      <c r="E64" s="152">
        <v>0</v>
      </c>
      <c r="F64" s="152">
        <v>0</v>
      </c>
      <c r="G64" s="148">
        <v>0</v>
      </c>
      <c r="H64" s="152">
        <v>0</v>
      </c>
      <c r="I64" s="152">
        <v>0</v>
      </c>
      <c r="J64" s="151">
        <v>0</v>
      </c>
      <c r="K64" s="152">
        <v>0</v>
      </c>
      <c r="L64" s="152">
        <v>0</v>
      </c>
      <c r="M64" s="151">
        <v>0</v>
      </c>
      <c r="N64" s="152">
        <v>0</v>
      </c>
      <c r="O64" s="152">
        <v>0</v>
      </c>
      <c r="P64" s="169">
        <v>0</v>
      </c>
      <c r="Q64" s="152">
        <v>0</v>
      </c>
      <c r="R64" s="152">
        <v>0</v>
      </c>
      <c r="S64" s="151">
        <v>0</v>
      </c>
      <c r="T64" s="186"/>
    </row>
    <row r="65" spans="1:20" ht="22.95" customHeight="1">
      <c r="A65" s="336" t="s">
        <v>323</v>
      </c>
      <c r="B65" s="337" t="s">
        <v>325</v>
      </c>
      <c r="C65" s="337" t="s">
        <v>302</v>
      </c>
      <c r="D65" s="171" t="s">
        <v>41</v>
      </c>
      <c r="E65" s="154">
        <f>SUM(E66:E69)</f>
        <v>2257.6999999999998</v>
      </c>
      <c r="F65" s="154">
        <f>SUM(F66:F69)</f>
        <v>1889.7</v>
      </c>
      <c r="G65" s="155">
        <f>F65/E65</f>
        <v>0.83700225893608549</v>
      </c>
      <c r="H65" s="154">
        <f>SUM(H66:H69)</f>
        <v>2257.6999999999998</v>
      </c>
      <c r="I65" s="154">
        <f>SUM(I66:I69)</f>
        <v>372.2</v>
      </c>
      <c r="J65" s="156">
        <f>I65/H65</f>
        <v>0.16485804136953539</v>
      </c>
      <c r="K65" s="154">
        <f>SUM(K66:K69)</f>
        <v>2257.6999999999998</v>
      </c>
      <c r="L65" s="154">
        <f>SUM(L66:L69)</f>
        <v>881.7</v>
      </c>
      <c r="M65" s="156">
        <f>L65/K65</f>
        <v>0.39053018558710195</v>
      </c>
      <c r="N65" s="154">
        <f>SUM(N66:N69)</f>
        <v>2257.6999999999998</v>
      </c>
      <c r="O65" s="154">
        <f>SUM(O66:O69)</f>
        <v>1359.4</v>
      </c>
      <c r="P65" s="162">
        <f>O65/N65</f>
        <v>0.60211719891925419</v>
      </c>
      <c r="Q65" s="154">
        <f>SUM(Q66:Q69)</f>
        <v>2257.6999999999998</v>
      </c>
      <c r="R65" s="154">
        <f>SUM(R66:R69)</f>
        <v>1889.7</v>
      </c>
      <c r="S65" s="156">
        <f>R65/Q65</f>
        <v>0.83700225893608549</v>
      </c>
      <c r="T65" s="186"/>
    </row>
    <row r="66" spans="1:20" ht="19.2" customHeight="1">
      <c r="A66" s="336"/>
      <c r="B66" s="337"/>
      <c r="C66" s="337"/>
      <c r="D66" s="147" t="s">
        <v>37</v>
      </c>
      <c r="E66" s="163">
        <v>0</v>
      </c>
      <c r="F66" s="163">
        <v>0</v>
      </c>
      <c r="G66" s="164">
        <v>0</v>
      </c>
      <c r="H66" s="163">
        <v>0</v>
      </c>
      <c r="I66" s="163">
        <v>0</v>
      </c>
      <c r="J66" s="165">
        <v>0</v>
      </c>
      <c r="K66" s="163">
        <v>0</v>
      </c>
      <c r="L66" s="163">
        <v>0</v>
      </c>
      <c r="M66" s="165">
        <v>0</v>
      </c>
      <c r="N66" s="163">
        <v>0</v>
      </c>
      <c r="O66" s="163">
        <v>0</v>
      </c>
      <c r="P66" s="166">
        <v>0</v>
      </c>
      <c r="Q66" s="163">
        <v>0</v>
      </c>
      <c r="R66" s="163">
        <v>0</v>
      </c>
      <c r="S66" s="165">
        <v>0</v>
      </c>
      <c r="T66" s="186"/>
    </row>
    <row r="67" spans="1:20" ht="31.2" customHeight="1">
      <c r="A67" s="336"/>
      <c r="B67" s="337"/>
      <c r="C67" s="337"/>
      <c r="D67" s="147" t="s">
        <v>2</v>
      </c>
      <c r="E67" s="149">
        <v>0</v>
      </c>
      <c r="F67" s="149">
        <v>0</v>
      </c>
      <c r="G67" s="164">
        <v>0</v>
      </c>
      <c r="H67" s="149">
        <v>0</v>
      </c>
      <c r="I67" s="149">
        <v>0</v>
      </c>
      <c r="J67" s="150">
        <v>0</v>
      </c>
      <c r="K67" s="149">
        <v>0</v>
      </c>
      <c r="L67" s="149">
        <v>0</v>
      </c>
      <c r="M67" s="150">
        <v>0</v>
      </c>
      <c r="N67" s="149">
        <v>0</v>
      </c>
      <c r="O67" s="149">
        <v>0</v>
      </c>
      <c r="P67" s="168">
        <v>0</v>
      </c>
      <c r="Q67" s="149">
        <v>0</v>
      </c>
      <c r="R67" s="149">
        <v>0</v>
      </c>
      <c r="S67" s="150">
        <v>0</v>
      </c>
      <c r="T67" s="186"/>
    </row>
    <row r="68" spans="1:20" ht="20.399999999999999" customHeight="1">
      <c r="A68" s="336"/>
      <c r="B68" s="337"/>
      <c r="C68" s="337"/>
      <c r="D68" s="125" t="s">
        <v>43</v>
      </c>
      <c r="E68" s="149">
        <v>2257.6999999999998</v>
      </c>
      <c r="F68" s="149">
        <v>1889.7</v>
      </c>
      <c r="G68" s="167">
        <f>F68/E68</f>
        <v>0.83700225893608549</v>
      </c>
      <c r="H68" s="149">
        <v>2257.6999999999998</v>
      </c>
      <c r="I68" s="149">
        <v>372.2</v>
      </c>
      <c r="J68" s="150">
        <f>I68/H68</f>
        <v>0.16485804136953539</v>
      </c>
      <c r="K68" s="149">
        <v>2257.6999999999998</v>
      </c>
      <c r="L68" s="149">
        <v>881.7</v>
      </c>
      <c r="M68" s="150">
        <f>L68/K68</f>
        <v>0.39053018558710195</v>
      </c>
      <c r="N68" s="149">
        <v>2257.6999999999998</v>
      </c>
      <c r="O68" s="149">
        <v>1359.4</v>
      </c>
      <c r="P68" s="168">
        <f>O68/N68</f>
        <v>0.60211719891925419</v>
      </c>
      <c r="Q68" s="149">
        <v>2257.6999999999998</v>
      </c>
      <c r="R68" s="149">
        <v>1889.7</v>
      </c>
      <c r="S68" s="150">
        <f>R68/Q68</f>
        <v>0.83700225893608549</v>
      </c>
      <c r="T68" s="186"/>
    </row>
    <row r="69" spans="1:20" ht="31.2" customHeight="1">
      <c r="A69" s="336"/>
      <c r="B69" s="337"/>
      <c r="C69" s="337"/>
      <c r="D69" s="173" t="s">
        <v>263</v>
      </c>
      <c r="E69" s="152">
        <v>0</v>
      </c>
      <c r="F69" s="152">
        <v>0</v>
      </c>
      <c r="G69" s="148">
        <v>0</v>
      </c>
      <c r="H69" s="152">
        <v>0</v>
      </c>
      <c r="I69" s="152">
        <v>0</v>
      </c>
      <c r="J69" s="151">
        <v>0</v>
      </c>
      <c r="K69" s="152">
        <v>0</v>
      </c>
      <c r="L69" s="152">
        <v>0</v>
      </c>
      <c r="M69" s="151">
        <v>0</v>
      </c>
      <c r="N69" s="152">
        <v>0</v>
      </c>
      <c r="O69" s="152">
        <v>0</v>
      </c>
      <c r="P69" s="169">
        <v>0</v>
      </c>
      <c r="Q69" s="152">
        <v>0</v>
      </c>
      <c r="R69" s="152">
        <v>0</v>
      </c>
      <c r="S69" s="151">
        <v>0</v>
      </c>
      <c r="T69" s="186"/>
    </row>
    <row r="70" spans="1:20" ht="19.95" customHeight="1">
      <c r="A70" s="272"/>
      <c r="B70" s="274" t="s">
        <v>295</v>
      </c>
      <c r="C70" s="256" t="s">
        <v>302</v>
      </c>
      <c r="D70" s="171" t="s">
        <v>41</v>
      </c>
      <c r="E70" s="154">
        <f>SUM(E71:E74)</f>
        <v>109495.59999999999</v>
      </c>
      <c r="F70" s="154">
        <f>SUM(F71:F74)</f>
        <v>109127.59999999999</v>
      </c>
      <c r="G70" s="155">
        <f>F70/E70</f>
        <v>0.99663913435791029</v>
      </c>
      <c r="H70" s="154">
        <f>SUM(H71:H74)</f>
        <v>74491.7</v>
      </c>
      <c r="I70" s="154">
        <f>SUM(I71:I74)</f>
        <v>29566.6</v>
      </c>
      <c r="J70" s="155">
        <f>I70/H70</f>
        <v>0.39691133374590726</v>
      </c>
      <c r="K70" s="154">
        <f>SUM(K71:K74)</f>
        <v>74872.7</v>
      </c>
      <c r="L70" s="154">
        <f>SUM(L71:L74)</f>
        <v>37335.799999999996</v>
      </c>
      <c r="M70" s="155">
        <f>L70/K70</f>
        <v>0.49865705390616338</v>
      </c>
      <c r="N70" s="154">
        <f>SUM(N71:N74)</f>
        <v>78026.899999999994</v>
      </c>
      <c r="O70" s="154">
        <f>SUM(O71:O74)</f>
        <v>67087.599999999991</v>
      </c>
      <c r="P70" s="155">
        <f>O70/N70</f>
        <v>0.85980091481271192</v>
      </c>
      <c r="Q70" s="154">
        <f>SUM(Q71:Q74)</f>
        <v>109495.59999999999</v>
      </c>
      <c r="R70" s="154">
        <f>SUM(R71:R74)</f>
        <v>109127.59999999999</v>
      </c>
      <c r="S70" s="155">
        <f>R70/Q70</f>
        <v>0.99663913435791029</v>
      </c>
      <c r="T70" s="263"/>
    </row>
    <row r="71" spans="1:20" ht="20.399999999999999" customHeight="1">
      <c r="A71" s="273"/>
      <c r="B71" s="275"/>
      <c r="C71" s="257"/>
      <c r="D71" s="147" t="s">
        <v>37</v>
      </c>
      <c r="E71" s="146">
        <f>E46</f>
        <v>0</v>
      </c>
      <c r="F71" s="146">
        <f>F46</f>
        <v>0</v>
      </c>
      <c r="G71" s="167">
        <v>0</v>
      </c>
      <c r="H71" s="146">
        <f t="shared" ref="H71:I71" si="37">H46</f>
        <v>0</v>
      </c>
      <c r="I71" s="146">
        <f t="shared" si="37"/>
        <v>0</v>
      </c>
      <c r="J71" s="167">
        <v>0</v>
      </c>
      <c r="K71" s="146">
        <f t="shared" ref="K71:L71" si="38">K51</f>
        <v>0</v>
      </c>
      <c r="L71" s="146">
        <f t="shared" si="38"/>
        <v>0</v>
      </c>
      <c r="M71" s="167" t="e">
        <f>L71/K71</f>
        <v>#DIV/0!</v>
      </c>
      <c r="N71" s="146">
        <f t="shared" ref="N71:O71" si="39">N51</f>
        <v>0</v>
      </c>
      <c r="O71" s="146">
        <f t="shared" si="39"/>
        <v>0</v>
      </c>
      <c r="P71" s="167">
        <v>0</v>
      </c>
      <c r="Q71" s="146">
        <f t="shared" ref="Q71:R71" si="40">Q51</f>
        <v>0</v>
      </c>
      <c r="R71" s="146">
        <f t="shared" si="40"/>
        <v>0</v>
      </c>
      <c r="S71" s="167">
        <v>0</v>
      </c>
      <c r="T71" s="264"/>
    </row>
    <row r="72" spans="1:20" ht="30" customHeight="1">
      <c r="A72" s="273"/>
      <c r="B72" s="275"/>
      <c r="C72" s="257"/>
      <c r="D72" s="147" t="s">
        <v>2</v>
      </c>
      <c r="E72" s="146">
        <f t="shared" ref="E72:F74" si="41">E47</f>
        <v>0</v>
      </c>
      <c r="F72" s="146">
        <f t="shared" si="41"/>
        <v>0</v>
      </c>
      <c r="G72" s="167">
        <v>0</v>
      </c>
      <c r="H72" s="146">
        <f t="shared" ref="H72:I72" si="42">H47</f>
        <v>0</v>
      </c>
      <c r="I72" s="146">
        <f t="shared" si="42"/>
        <v>0</v>
      </c>
      <c r="J72" s="170">
        <v>0</v>
      </c>
      <c r="K72" s="149">
        <f t="shared" ref="K72:L72" si="43">K52</f>
        <v>0</v>
      </c>
      <c r="L72" s="149">
        <f t="shared" si="43"/>
        <v>0</v>
      </c>
      <c r="M72" s="150">
        <v>0</v>
      </c>
      <c r="N72" s="149">
        <f t="shared" ref="N72:O72" si="44">N52</f>
        <v>0</v>
      </c>
      <c r="O72" s="149">
        <f t="shared" si="44"/>
        <v>0</v>
      </c>
      <c r="P72" s="168">
        <v>0</v>
      </c>
      <c r="Q72" s="149">
        <f t="shared" ref="Q72:R72" si="45">Q52</f>
        <v>0</v>
      </c>
      <c r="R72" s="149">
        <f t="shared" si="45"/>
        <v>0</v>
      </c>
      <c r="S72" s="150">
        <v>0</v>
      </c>
      <c r="T72" s="264"/>
    </row>
    <row r="73" spans="1:20" ht="16.2" customHeight="1">
      <c r="A73" s="273"/>
      <c r="B73" s="275"/>
      <c r="C73" s="257"/>
      <c r="D73" s="125" t="s">
        <v>43</v>
      </c>
      <c r="E73" s="146">
        <f t="shared" si="41"/>
        <v>109495.59999999999</v>
      </c>
      <c r="F73" s="146">
        <f t="shared" si="41"/>
        <v>109127.59999999999</v>
      </c>
      <c r="G73" s="167">
        <f>F73/E73</f>
        <v>0.99663913435791029</v>
      </c>
      <c r="H73" s="146">
        <f t="shared" ref="H73:R73" si="46">H48</f>
        <v>74491.7</v>
      </c>
      <c r="I73" s="146">
        <f t="shared" si="46"/>
        <v>29566.6</v>
      </c>
      <c r="J73" s="167">
        <f>I73/H73</f>
        <v>0.39691133374590726</v>
      </c>
      <c r="K73" s="146">
        <f t="shared" si="46"/>
        <v>74872.7</v>
      </c>
      <c r="L73" s="146">
        <f t="shared" si="46"/>
        <v>37335.799999999996</v>
      </c>
      <c r="M73" s="167">
        <f>L73/K73</f>
        <v>0.49865705390616338</v>
      </c>
      <c r="N73" s="146">
        <f t="shared" si="46"/>
        <v>78026.899999999994</v>
      </c>
      <c r="O73" s="146">
        <f t="shared" si="46"/>
        <v>67087.599999999991</v>
      </c>
      <c r="P73" s="167">
        <f>O73/N73</f>
        <v>0.85980091481271192</v>
      </c>
      <c r="Q73" s="146">
        <f t="shared" si="46"/>
        <v>109495.59999999999</v>
      </c>
      <c r="R73" s="146">
        <f t="shared" si="46"/>
        <v>109127.59999999999</v>
      </c>
      <c r="S73" s="167">
        <f>R73/Q73</f>
        <v>0.99663913435791029</v>
      </c>
      <c r="T73" s="264"/>
    </row>
    <row r="74" spans="1:20" ht="30" customHeight="1">
      <c r="A74" s="273"/>
      <c r="B74" s="275"/>
      <c r="C74" s="257"/>
      <c r="D74" s="191" t="s">
        <v>263</v>
      </c>
      <c r="E74" s="146">
        <f t="shared" si="41"/>
        <v>0</v>
      </c>
      <c r="F74" s="146">
        <f t="shared" si="41"/>
        <v>0</v>
      </c>
      <c r="G74" s="148">
        <v>0</v>
      </c>
      <c r="H74" s="146">
        <f t="shared" ref="H74:I74" si="47">H49</f>
        <v>0</v>
      </c>
      <c r="I74" s="146">
        <f t="shared" si="47"/>
        <v>0</v>
      </c>
      <c r="J74" s="151">
        <v>0</v>
      </c>
      <c r="K74" s="152">
        <f t="shared" ref="K74:L74" si="48">K44</f>
        <v>0</v>
      </c>
      <c r="L74" s="152">
        <f t="shared" si="48"/>
        <v>0</v>
      </c>
      <c r="M74" s="151">
        <v>0</v>
      </c>
      <c r="N74" s="152">
        <f t="shared" ref="N74:O74" si="49">N44</f>
        <v>0</v>
      </c>
      <c r="O74" s="152">
        <f t="shared" si="49"/>
        <v>0</v>
      </c>
      <c r="P74" s="169">
        <v>0</v>
      </c>
      <c r="Q74" s="152">
        <f t="shared" ref="Q74:R74" si="50">Q44</f>
        <v>0</v>
      </c>
      <c r="R74" s="152">
        <f t="shared" si="50"/>
        <v>0</v>
      </c>
      <c r="S74" s="151">
        <v>0</v>
      </c>
      <c r="T74" s="264"/>
    </row>
    <row r="75" spans="1:20" ht="23.4" customHeight="1">
      <c r="A75" s="338" t="s">
        <v>317</v>
      </c>
      <c r="B75" s="338"/>
      <c r="C75" s="338"/>
      <c r="D75" s="338"/>
      <c r="E75" s="338"/>
      <c r="F75" s="338"/>
      <c r="G75" s="338"/>
      <c r="H75" s="338"/>
      <c r="I75" s="338"/>
      <c r="J75" s="338"/>
      <c r="K75" s="338"/>
      <c r="L75" s="338"/>
      <c r="M75" s="338"/>
      <c r="N75" s="338"/>
      <c r="O75" s="338"/>
      <c r="P75" s="338"/>
      <c r="Q75" s="338"/>
      <c r="R75" s="338"/>
      <c r="S75" s="338"/>
      <c r="T75" s="190"/>
    </row>
    <row r="76" spans="1:20" ht="30" customHeight="1">
      <c r="A76" s="254" t="s">
        <v>7</v>
      </c>
      <c r="B76" s="256" t="s">
        <v>318</v>
      </c>
      <c r="C76" s="256" t="s">
        <v>302</v>
      </c>
      <c r="D76" s="171" t="s">
        <v>41</v>
      </c>
      <c r="E76" s="154">
        <f>SUM(E77:E80)</f>
        <v>58394.9</v>
      </c>
      <c r="F76" s="154">
        <f>SUM(F77:F80)</f>
        <v>57018.5</v>
      </c>
      <c r="G76" s="155">
        <f>F76/E76</f>
        <v>0.97642944846210877</v>
      </c>
      <c r="H76" s="154">
        <f>SUM(H77:H80)</f>
        <v>81835.3</v>
      </c>
      <c r="I76" s="154">
        <f>SUM(I77:I80)</f>
        <v>7650.2</v>
      </c>
      <c r="J76" s="155">
        <f>I76/H76</f>
        <v>9.3482885747348629E-2</v>
      </c>
      <c r="K76" s="154">
        <f>SUM(K77:K80)</f>
        <v>58281.3</v>
      </c>
      <c r="L76" s="154">
        <f>SUM(L77:L80)</f>
        <v>14365.3</v>
      </c>
      <c r="M76" s="155">
        <f>L76/K76</f>
        <v>0.24648214779011446</v>
      </c>
      <c r="N76" s="154">
        <f>SUM(N77:N80)</f>
        <v>58841.2</v>
      </c>
      <c r="O76" s="154">
        <f>SUM(O77:O80)</f>
        <v>33096.1</v>
      </c>
      <c r="P76" s="155">
        <f>O76/N76</f>
        <v>0.56246473559342769</v>
      </c>
      <c r="Q76" s="154">
        <f>SUM(Q77:Q80)</f>
        <v>58394.9</v>
      </c>
      <c r="R76" s="154">
        <f>SUM(R77:R80)</f>
        <v>57018.5</v>
      </c>
      <c r="S76" s="155">
        <f>R76/Q76</f>
        <v>0.97642944846210877</v>
      </c>
      <c r="T76" s="190"/>
    </row>
    <row r="77" spans="1:20" ht="30" customHeight="1">
      <c r="A77" s="255"/>
      <c r="B77" s="257"/>
      <c r="C77" s="257"/>
      <c r="D77" s="147" t="s">
        <v>37</v>
      </c>
      <c r="E77" s="163">
        <f t="shared" ref="E77" si="51">E82</f>
        <v>0</v>
      </c>
      <c r="F77" s="163">
        <f t="shared" ref="F77" si="52">F82</f>
        <v>0</v>
      </c>
      <c r="G77" s="160">
        <v>0</v>
      </c>
      <c r="H77" s="163">
        <f t="shared" ref="H77:I77" si="53">H82</f>
        <v>0</v>
      </c>
      <c r="I77" s="163">
        <f t="shared" si="53"/>
        <v>0</v>
      </c>
      <c r="J77" s="160">
        <v>0</v>
      </c>
      <c r="K77" s="163">
        <f t="shared" ref="K77:L77" si="54">K82</f>
        <v>0</v>
      </c>
      <c r="L77" s="163">
        <f t="shared" si="54"/>
        <v>0</v>
      </c>
      <c r="M77" s="160">
        <v>0</v>
      </c>
      <c r="N77" s="163">
        <f t="shared" ref="N77:O77" si="55">N82</f>
        <v>0</v>
      </c>
      <c r="O77" s="163">
        <f t="shared" si="55"/>
        <v>0</v>
      </c>
      <c r="P77" s="160">
        <v>0</v>
      </c>
      <c r="Q77" s="163">
        <f t="shared" ref="Q77:R77" si="56">Q82</f>
        <v>0</v>
      </c>
      <c r="R77" s="163">
        <f t="shared" si="56"/>
        <v>0</v>
      </c>
      <c r="S77" s="160">
        <v>0</v>
      </c>
      <c r="T77" s="190"/>
    </row>
    <row r="78" spans="1:20" ht="30" customHeight="1">
      <c r="A78" s="255"/>
      <c r="B78" s="257"/>
      <c r="C78" s="257"/>
      <c r="D78" s="147" t="s">
        <v>2</v>
      </c>
      <c r="E78" s="149">
        <f t="shared" ref="E78" si="57">E83</f>
        <v>0</v>
      </c>
      <c r="F78" s="149">
        <f t="shared" ref="F78" si="58">F83</f>
        <v>0</v>
      </c>
      <c r="G78" s="167">
        <v>0</v>
      </c>
      <c r="H78" s="149">
        <f t="shared" ref="H78:I78" si="59">H83</f>
        <v>0</v>
      </c>
      <c r="I78" s="149">
        <f t="shared" si="59"/>
        <v>0</v>
      </c>
      <c r="J78" s="160">
        <v>0</v>
      </c>
      <c r="K78" s="149">
        <f t="shared" ref="K78:L78" si="60">K83</f>
        <v>0</v>
      </c>
      <c r="L78" s="149">
        <f t="shared" si="60"/>
        <v>0</v>
      </c>
      <c r="M78" s="160">
        <v>0</v>
      </c>
      <c r="N78" s="149">
        <f t="shared" ref="N78:O78" si="61">N83</f>
        <v>0</v>
      </c>
      <c r="O78" s="149">
        <f t="shared" si="61"/>
        <v>0</v>
      </c>
      <c r="P78" s="160">
        <v>0</v>
      </c>
      <c r="Q78" s="149">
        <f t="shared" ref="Q78:R78" si="62">Q83</f>
        <v>0</v>
      </c>
      <c r="R78" s="149">
        <f t="shared" si="62"/>
        <v>0</v>
      </c>
      <c r="S78" s="160">
        <v>0</v>
      </c>
      <c r="T78" s="190"/>
    </row>
    <row r="79" spans="1:20" ht="30" customHeight="1">
      <c r="A79" s="255"/>
      <c r="B79" s="257"/>
      <c r="C79" s="257"/>
      <c r="D79" s="125" t="s">
        <v>43</v>
      </c>
      <c r="E79" s="149">
        <f t="shared" ref="E79" si="63">E84</f>
        <v>58394.9</v>
      </c>
      <c r="F79" s="149">
        <f t="shared" ref="F79" si="64">F84</f>
        <v>57018.5</v>
      </c>
      <c r="G79" s="167">
        <f>F79/E79</f>
        <v>0.97642944846210877</v>
      </c>
      <c r="H79" s="149">
        <f t="shared" ref="H79:I79" si="65">H84</f>
        <v>81835.3</v>
      </c>
      <c r="I79" s="149">
        <f t="shared" si="65"/>
        <v>7650.2</v>
      </c>
      <c r="J79" s="150">
        <f>I79/H79</f>
        <v>9.3482885747348629E-2</v>
      </c>
      <c r="K79" s="149">
        <f t="shared" ref="K79:L79" si="66">K84</f>
        <v>58281.3</v>
      </c>
      <c r="L79" s="149">
        <f t="shared" si="66"/>
        <v>14365.3</v>
      </c>
      <c r="M79" s="150">
        <f>L79/K79</f>
        <v>0.24648214779011446</v>
      </c>
      <c r="N79" s="149">
        <f t="shared" ref="N79:O79" si="67">N84</f>
        <v>58841.2</v>
      </c>
      <c r="O79" s="149">
        <f t="shared" si="67"/>
        <v>33096.1</v>
      </c>
      <c r="P79" s="168">
        <f>O79/N79</f>
        <v>0.56246473559342769</v>
      </c>
      <c r="Q79" s="149">
        <f t="shared" ref="Q79:R79" si="68">Q84</f>
        <v>58394.9</v>
      </c>
      <c r="R79" s="149">
        <f t="shared" si="68"/>
        <v>57018.5</v>
      </c>
      <c r="S79" s="150">
        <f>R79/Q79</f>
        <v>0.97642944846210877</v>
      </c>
      <c r="T79" s="190"/>
    </row>
    <row r="80" spans="1:20" ht="30" customHeight="1">
      <c r="A80" s="255"/>
      <c r="B80" s="257"/>
      <c r="C80" s="257"/>
      <c r="D80" s="173" t="s">
        <v>263</v>
      </c>
      <c r="E80" s="152">
        <f t="shared" ref="E80" si="69">E85</f>
        <v>0</v>
      </c>
      <c r="F80" s="152">
        <f t="shared" ref="F80" si="70">F85</f>
        <v>0</v>
      </c>
      <c r="G80" s="148">
        <v>0</v>
      </c>
      <c r="H80" s="152">
        <f t="shared" ref="H80:I80" si="71">H85</f>
        <v>0</v>
      </c>
      <c r="I80" s="152">
        <f t="shared" si="71"/>
        <v>0</v>
      </c>
      <c r="J80" s="151">
        <v>0</v>
      </c>
      <c r="K80" s="152">
        <f t="shared" ref="K80:L80" si="72">K85</f>
        <v>0</v>
      </c>
      <c r="L80" s="152">
        <f t="shared" si="72"/>
        <v>0</v>
      </c>
      <c r="M80" s="151">
        <v>0</v>
      </c>
      <c r="N80" s="152">
        <f t="shared" ref="N80:O80" si="73">N85</f>
        <v>0</v>
      </c>
      <c r="O80" s="152">
        <f t="shared" si="73"/>
        <v>0</v>
      </c>
      <c r="P80" s="169">
        <v>0</v>
      </c>
      <c r="Q80" s="152">
        <f t="shared" ref="Q80:R80" si="74">Q85</f>
        <v>0</v>
      </c>
      <c r="R80" s="152">
        <f t="shared" si="74"/>
        <v>0</v>
      </c>
      <c r="S80" s="151">
        <v>0</v>
      </c>
      <c r="T80" s="190"/>
    </row>
    <row r="81" spans="1:20" ht="18" customHeight="1">
      <c r="A81" s="336" t="s">
        <v>297</v>
      </c>
      <c r="B81" s="337" t="s">
        <v>326</v>
      </c>
      <c r="C81" s="337" t="s">
        <v>302</v>
      </c>
      <c r="D81" s="171" t="s">
        <v>41</v>
      </c>
      <c r="E81" s="154">
        <f>SUM(E82:E85)</f>
        <v>58394.9</v>
      </c>
      <c r="F81" s="154">
        <f>SUM(F82:F85)</f>
        <v>57018.5</v>
      </c>
      <c r="G81" s="155">
        <f>F81/E81</f>
        <v>0.97642944846210877</v>
      </c>
      <c r="H81" s="154">
        <f>SUM(H82:H85)</f>
        <v>81835.3</v>
      </c>
      <c r="I81" s="154">
        <f>SUM(I82:I85)</f>
        <v>7650.2</v>
      </c>
      <c r="J81" s="156">
        <f>I81/H81</f>
        <v>9.3482885747348629E-2</v>
      </c>
      <c r="K81" s="154">
        <f>SUM(K82:K85)</f>
        <v>58281.3</v>
      </c>
      <c r="L81" s="154">
        <f>SUM(L82:L85)</f>
        <v>14365.3</v>
      </c>
      <c r="M81" s="156">
        <f>L81/K81</f>
        <v>0.24648214779011446</v>
      </c>
      <c r="N81" s="154">
        <f>SUM(N82:N85)</f>
        <v>58841.2</v>
      </c>
      <c r="O81" s="154">
        <f>SUM(O82:O85)</f>
        <v>33096.1</v>
      </c>
      <c r="P81" s="162">
        <f>O81/N81</f>
        <v>0.56246473559342769</v>
      </c>
      <c r="Q81" s="154">
        <f>SUM(Q82:Q85)</f>
        <v>58394.9</v>
      </c>
      <c r="R81" s="154">
        <f>SUM(R82:R85)</f>
        <v>57018.5</v>
      </c>
      <c r="S81" s="156">
        <f>R81/Q81</f>
        <v>0.97642944846210877</v>
      </c>
      <c r="T81" s="190"/>
    </row>
    <row r="82" spans="1:20" ht="21" customHeight="1">
      <c r="A82" s="336"/>
      <c r="B82" s="337"/>
      <c r="C82" s="337"/>
      <c r="D82" s="147" t="s">
        <v>37</v>
      </c>
      <c r="E82" s="163">
        <v>0</v>
      </c>
      <c r="F82" s="163">
        <v>0</v>
      </c>
      <c r="G82" s="164">
        <v>0</v>
      </c>
      <c r="H82" s="163">
        <v>0</v>
      </c>
      <c r="I82" s="163">
        <v>0</v>
      </c>
      <c r="J82" s="165">
        <v>0</v>
      </c>
      <c r="K82" s="163">
        <v>0</v>
      </c>
      <c r="L82" s="163">
        <v>0</v>
      </c>
      <c r="M82" s="165">
        <v>0</v>
      </c>
      <c r="N82" s="163">
        <v>0</v>
      </c>
      <c r="O82" s="163">
        <v>0</v>
      </c>
      <c r="P82" s="166">
        <v>0</v>
      </c>
      <c r="Q82" s="163">
        <v>0</v>
      </c>
      <c r="R82" s="163">
        <v>0</v>
      </c>
      <c r="S82" s="165">
        <v>0</v>
      </c>
      <c r="T82" s="190"/>
    </row>
    <row r="83" spans="1:20" ht="30" customHeight="1">
      <c r="A83" s="336"/>
      <c r="B83" s="337"/>
      <c r="C83" s="337"/>
      <c r="D83" s="147" t="s">
        <v>2</v>
      </c>
      <c r="E83" s="149">
        <v>0</v>
      </c>
      <c r="F83" s="149">
        <v>0</v>
      </c>
      <c r="G83" s="164">
        <v>0</v>
      </c>
      <c r="H83" s="149">
        <v>0</v>
      </c>
      <c r="I83" s="149">
        <v>0</v>
      </c>
      <c r="J83" s="150">
        <v>0</v>
      </c>
      <c r="K83" s="149">
        <v>0</v>
      </c>
      <c r="L83" s="149">
        <v>0</v>
      </c>
      <c r="M83" s="150">
        <v>0</v>
      </c>
      <c r="N83" s="149">
        <v>0</v>
      </c>
      <c r="O83" s="149">
        <v>0</v>
      </c>
      <c r="P83" s="168">
        <v>0</v>
      </c>
      <c r="Q83" s="149">
        <v>0</v>
      </c>
      <c r="R83" s="149">
        <v>0</v>
      </c>
      <c r="S83" s="150">
        <v>0</v>
      </c>
      <c r="T83" s="190"/>
    </row>
    <row r="84" spans="1:20" ht="19.2" customHeight="1">
      <c r="A84" s="336"/>
      <c r="B84" s="337"/>
      <c r="C84" s="337"/>
      <c r="D84" s="125" t="s">
        <v>43</v>
      </c>
      <c r="E84" s="149">
        <v>58394.9</v>
      </c>
      <c r="F84" s="149">
        <v>57018.5</v>
      </c>
      <c r="G84" s="167">
        <f>F84/E84</f>
        <v>0.97642944846210877</v>
      </c>
      <c r="H84" s="149">
        <v>81835.3</v>
      </c>
      <c r="I84" s="149">
        <v>7650.2</v>
      </c>
      <c r="J84" s="150">
        <f>I84/H84</f>
        <v>9.3482885747348629E-2</v>
      </c>
      <c r="K84" s="149">
        <v>58281.3</v>
      </c>
      <c r="L84" s="149">
        <v>14365.3</v>
      </c>
      <c r="M84" s="150">
        <f>L84/K84</f>
        <v>0.24648214779011446</v>
      </c>
      <c r="N84" s="149">
        <v>58841.2</v>
      </c>
      <c r="O84" s="149">
        <v>33096.1</v>
      </c>
      <c r="P84" s="168">
        <f>O84/N84</f>
        <v>0.56246473559342769</v>
      </c>
      <c r="Q84" s="149">
        <v>58394.9</v>
      </c>
      <c r="R84" s="149">
        <v>57018.5</v>
      </c>
      <c r="S84" s="150">
        <f>R84/Q84</f>
        <v>0.97642944846210877</v>
      </c>
      <c r="T84" s="190"/>
    </row>
    <row r="85" spans="1:20" ht="30" customHeight="1">
      <c r="A85" s="336"/>
      <c r="B85" s="337"/>
      <c r="C85" s="337"/>
      <c r="D85" s="173" t="s">
        <v>263</v>
      </c>
      <c r="E85" s="152">
        <v>0</v>
      </c>
      <c r="F85" s="152">
        <v>0</v>
      </c>
      <c r="G85" s="148">
        <v>0</v>
      </c>
      <c r="H85" s="152">
        <v>0</v>
      </c>
      <c r="I85" s="152">
        <v>0</v>
      </c>
      <c r="J85" s="151">
        <v>0</v>
      </c>
      <c r="K85" s="152">
        <v>0</v>
      </c>
      <c r="L85" s="152">
        <v>0</v>
      </c>
      <c r="M85" s="151">
        <v>0</v>
      </c>
      <c r="N85" s="152">
        <v>0</v>
      </c>
      <c r="O85" s="152">
        <v>0</v>
      </c>
      <c r="P85" s="169">
        <v>0</v>
      </c>
      <c r="Q85" s="152">
        <v>0</v>
      </c>
      <c r="R85" s="152">
        <v>0</v>
      </c>
      <c r="S85" s="151">
        <v>0</v>
      </c>
      <c r="T85" s="190"/>
    </row>
    <row r="86" spans="1:20" ht="22.2" customHeight="1">
      <c r="A86" s="339"/>
      <c r="B86" s="340" t="s">
        <v>296</v>
      </c>
      <c r="C86" s="337" t="s">
        <v>302</v>
      </c>
      <c r="D86" s="171" t="s">
        <v>41</v>
      </c>
      <c r="E86" s="154">
        <f>SUM(E87:E90)</f>
        <v>58394.9</v>
      </c>
      <c r="F86" s="154">
        <f>SUM(F87:F90)</f>
        <v>57018.5</v>
      </c>
      <c r="G86" s="155">
        <f>F86/E86</f>
        <v>0.97642944846210877</v>
      </c>
      <c r="H86" s="154">
        <f>SUM(H87:H90)</f>
        <v>81835.3</v>
      </c>
      <c r="I86" s="154">
        <f>SUM(I87:I90)</f>
        <v>7650.2</v>
      </c>
      <c r="J86" s="155">
        <f>I86/H86</f>
        <v>9.3482885747348629E-2</v>
      </c>
      <c r="K86" s="154">
        <f>SUM(K87:K90)</f>
        <v>58281.3</v>
      </c>
      <c r="L86" s="154">
        <f>SUM(L87:L90)</f>
        <v>14365.3</v>
      </c>
      <c r="M86" s="155">
        <f>L86/K86</f>
        <v>0.24648214779011446</v>
      </c>
      <c r="N86" s="154">
        <f>SUM(N87:N90)</f>
        <v>58841.2</v>
      </c>
      <c r="O86" s="154">
        <f>SUM(O87:O90)</f>
        <v>33096.1</v>
      </c>
      <c r="P86" s="155">
        <f>O86/N86</f>
        <v>0.56246473559342769</v>
      </c>
      <c r="Q86" s="154">
        <f>SUM(Q87:Q90)</f>
        <v>58394.9</v>
      </c>
      <c r="R86" s="154">
        <f>SUM(R87:R90)</f>
        <v>57018.5</v>
      </c>
      <c r="S86" s="155">
        <f>R86/Q86</f>
        <v>0.97642944846210877</v>
      </c>
      <c r="T86" s="190"/>
    </row>
    <row r="87" spans="1:20" ht="21" customHeight="1">
      <c r="A87" s="339"/>
      <c r="B87" s="340"/>
      <c r="C87" s="337"/>
      <c r="D87" s="147" t="s">
        <v>37</v>
      </c>
      <c r="E87" s="146">
        <f>E77</f>
        <v>0</v>
      </c>
      <c r="F87" s="146">
        <f t="shared" ref="F87:F90" si="75">F77</f>
        <v>0</v>
      </c>
      <c r="G87" s="167">
        <v>0</v>
      </c>
      <c r="H87" s="146">
        <f t="shared" ref="H87:I90" si="76">H77</f>
        <v>0</v>
      </c>
      <c r="I87" s="146">
        <f t="shared" si="76"/>
        <v>0</v>
      </c>
      <c r="J87" s="167">
        <v>0</v>
      </c>
      <c r="K87" s="146">
        <f t="shared" ref="K87:L90" si="77">K77</f>
        <v>0</v>
      </c>
      <c r="L87" s="146">
        <f t="shared" si="77"/>
        <v>0</v>
      </c>
      <c r="M87" s="167" t="e">
        <f>L87/K87</f>
        <v>#DIV/0!</v>
      </c>
      <c r="N87" s="146">
        <f t="shared" ref="N87:O90" si="78">N77</f>
        <v>0</v>
      </c>
      <c r="O87" s="146">
        <f t="shared" si="78"/>
        <v>0</v>
      </c>
      <c r="P87" s="167">
        <v>0</v>
      </c>
      <c r="Q87" s="146">
        <f t="shared" ref="Q87:R90" si="79">Q77</f>
        <v>0</v>
      </c>
      <c r="R87" s="146">
        <f t="shared" si="79"/>
        <v>0</v>
      </c>
      <c r="S87" s="167">
        <v>0</v>
      </c>
      <c r="T87" s="190"/>
    </row>
    <row r="88" spans="1:20" ht="30" customHeight="1">
      <c r="A88" s="339"/>
      <c r="B88" s="340"/>
      <c r="C88" s="337"/>
      <c r="D88" s="147" t="s">
        <v>2</v>
      </c>
      <c r="E88" s="146">
        <f t="shared" ref="E88:E90" si="80">E78</f>
        <v>0</v>
      </c>
      <c r="F88" s="146">
        <f t="shared" si="75"/>
        <v>0</v>
      </c>
      <c r="G88" s="167">
        <v>0</v>
      </c>
      <c r="H88" s="146">
        <f t="shared" si="76"/>
        <v>0</v>
      </c>
      <c r="I88" s="146">
        <f t="shared" si="76"/>
        <v>0</v>
      </c>
      <c r="J88" s="170">
        <v>0</v>
      </c>
      <c r="K88" s="146">
        <f t="shared" si="77"/>
        <v>0</v>
      </c>
      <c r="L88" s="146">
        <f t="shared" si="77"/>
        <v>0</v>
      </c>
      <c r="M88" s="150">
        <v>0</v>
      </c>
      <c r="N88" s="146">
        <f t="shared" si="78"/>
        <v>0</v>
      </c>
      <c r="O88" s="146">
        <f t="shared" si="78"/>
        <v>0</v>
      </c>
      <c r="P88" s="168">
        <v>0</v>
      </c>
      <c r="Q88" s="146">
        <f t="shared" si="79"/>
        <v>0</v>
      </c>
      <c r="R88" s="146">
        <f t="shared" si="79"/>
        <v>0</v>
      </c>
      <c r="S88" s="150">
        <v>0</v>
      </c>
      <c r="T88" s="190"/>
    </row>
    <row r="89" spans="1:20" ht="21" customHeight="1">
      <c r="A89" s="339"/>
      <c r="B89" s="340"/>
      <c r="C89" s="337"/>
      <c r="D89" s="125" t="s">
        <v>43</v>
      </c>
      <c r="E89" s="146">
        <f t="shared" si="80"/>
        <v>58394.9</v>
      </c>
      <c r="F89" s="146">
        <f t="shared" si="75"/>
        <v>57018.5</v>
      </c>
      <c r="G89" s="167">
        <f>F89/E89</f>
        <v>0.97642944846210877</v>
      </c>
      <c r="H89" s="146">
        <f t="shared" si="76"/>
        <v>81835.3</v>
      </c>
      <c r="I89" s="146">
        <f t="shared" si="76"/>
        <v>7650.2</v>
      </c>
      <c r="J89" s="167">
        <f>I89/H89</f>
        <v>9.3482885747348629E-2</v>
      </c>
      <c r="K89" s="146">
        <f t="shared" si="77"/>
        <v>58281.3</v>
      </c>
      <c r="L89" s="146">
        <f t="shared" si="77"/>
        <v>14365.3</v>
      </c>
      <c r="M89" s="167">
        <f>L89/K89</f>
        <v>0.24648214779011446</v>
      </c>
      <c r="N89" s="146">
        <f t="shared" si="78"/>
        <v>58841.2</v>
      </c>
      <c r="O89" s="146">
        <f t="shared" si="78"/>
        <v>33096.1</v>
      </c>
      <c r="P89" s="167">
        <f>O89/N89</f>
        <v>0.56246473559342769</v>
      </c>
      <c r="Q89" s="146">
        <f t="shared" si="79"/>
        <v>58394.9</v>
      </c>
      <c r="R89" s="146">
        <f t="shared" si="79"/>
        <v>57018.5</v>
      </c>
      <c r="S89" s="167">
        <f>R89/Q89</f>
        <v>0.97642944846210877</v>
      </c>
      <c r="T89" s="190"/>
    </row>
    <row r="90" spans="1:20" ht="30" customHeight="1">
      <c r="A90" s="339"/>
      <c r="B90" s="340"/>
      <c r="C90" s="337"/>
      <c r="D90" s="191" t="s">
        <v>263</v>
      </c>
      <c r="E90" s="146">
        <f t="shared" si="80"/>
        <v>0</v>
      </c>
      <c r="F90" s="146">
        <f t="shared" si="75"/>
        <v>0</v>
      </c>
      <c r="G90" s="148">
        <v>0</v>
      </c>
      <c r="H90" s="146">
        <f t="shared" si="76"/>
        <v>0</v>
      </c>
      <c r="I90" s="146">
        <f t="shared" si="76"/>
        <v>0</v>
      </c>
      <c r="J90" s="151">
        <v>0</v>
      </c>
      <c r="K90" s="146">
        <f t="shared" si="77"/>
        <v>0</v>
      </c>
      <c r="L90" s="146">
        <f t="shared" si="77"/>
        <v>0</v>
      </c>
      <c r="M90" s="151">
        <v>0</v>
      </c>
      <c r="N90" s="146">
        <f t="shared" si="78"/>
        <v>0</v>
      </c>
      <c r="O90" s="146">
        <f t="shared" si="78"/>
        <v>0</v>
      </c>
      <c r="P90" s="169">
        <v>0</v>
      </c>
      <c r="Q90" s="146">
        <f t="shared" si="79"/>
        <v>0</v>
      </c>
      <c r="R90" s="146">
        <f t="shared" si="79"/>
        <v>0</v>
      </c>
      <c r="S90" s="151">
        <v>0</v>
      </c>
      <c r="T90" s="190"/>
    </row>
    <row r="91" spans="1:20" s="107" customFormat="1" ht="22.95" customHeight="1">
      <c r="A91" s="286" t="s">
        <v>327</v>
      </c>
      <c r="B91" s="287"/>
      <c r="C91" s="287"/>
      <c r="D91" s="287"/>
      <c r="E91" s="287"/>
      <c r="F91" s="287"/>
      <c r="G91" s="287"/>
      <c r="H91" s="287"/>
      <c r="I91" s="287"/>
      <c r="J91" s="287"/>
      <c r="K91" s="287"/>
      <c r="L91" s="287"/>
      <c r="M91" s="287"/>
      <c r="N91" s="287"/>
      <c r="O91" s="287"/>
      <c r="P91" s="287"/>
      <c r="Q91" s="287"/>
      <c r="R91" s="287"/>
      <c r="S91" s="287"/>
      <c r="T91" s="288"/>
    </row>
    <row r="92" spans="1:20" s="114" customFormat="1" ht="25.95" customHeight="1">
      <c r="A92" s="254" t="s">
        <v>330</v>
      </c>
      <c r="B92" s="256" t="s">
        <v>329</v>
      </c>
      <c r="C92" s="256" t="s">
        <v>302</v>
      </c>
      <c r="D92" s="171" t="s">
        <v>41</v>
      </c>
      <c r="E92" s="154">
        <f>SUM(E93:E96)</f>
        <v>22303.1</v>
      </c>
      <c r="F92" s="154">
        <f>SUM(F93:F96)</f>
        <v>21753.1</v>
      </c>
      <c r="G92" s="156">
        <f>F92/E92</f>
        <v>0.97533975097632164</v>
      </c>
      <c r="H92" s="154">
        <f>SUM(H93:H96)</f>
        <v>20901.300000000003</v>
      </c>
      <c r="I92" s="154">
        <f>SUM(I93:I96)</f>
        <v>69.5</v>
      </c>
      <c r="J92" s="156">
        <f>I92/H92</f>
        <v>3.3251520240367817E-3</v>
      </c>
      <c r="K92" s="154">
        <f>SUM(K93:K96)</f>
        <v>25893.7</v>
      </c>
      <c r="L92" s="154">
        <f>SUM(L93:L96)</f>
        <v>69.5</v>
      </c>
      <c r="M92" s="156">
        <f>L92/K92</f>
        <v>2.6840505605610632E-3</v>
      </c>
      <c r="N92" s="154">
        <f>SUM(N93:N96)</f>
        <v>22735.1</v>
      </c>
      <c r="O92" s="154">
        <f>SUM(O93:O96)</f>
        <v>10421</v>
      </c>
      <c r="P92" s="156">
        <f>O92/N92</f>
        <v>0.45836613870183113</v>
      </c>
      <c r="Q92" s="154">
        <f>SUM(Q93:Q96)</f>
        <v>22303.1</v>
      </c>
      <c r="R92" s="154">
        <f>SUM(R93:R96)</f>
        <v>21753.1</v>
      </c>
      <c r="S92" s="156">
        <f>R92/Q92</f>
        <v>0.97533975097632164</v>
      </c>
      <c r="T92" s="258"/>
    </row>
    <row r="93" spans="1:20" ht="19.95" customHeight="1">
      <c r="A93" s="255"/>
      <c r="B93" s="257"/>
      <c r="C93" s="257"/>
      <c r="D93" s="147" t="s">
        <v>37</v>
      </c>
      <c r="E93" s="146">
        <f>E98+E103+E108</f>
        <v>0</v>
      </c>
      <c r="F93" s="146">
        <f t="shared" ref="F93:F96" si="81">F98+F103+F108</f>
        <v>0</v>
      </c>
      <c r="G93" s="160">
        <v>0</v>
      </c>
      <c r="H93" s="146">
        <f t="shared" ref="H93:I96" si="82">H98+H103+H108</f>
        <v>0</v>
      </c>
      <c r="I93" s="146">
        <f t="shared" si="82"/>
        <v>0</v>
      </c>
      <c r="J93" s="160">
        <v>0</v>
      </c>
      <c r="K93" s="146">
        <f t="shared" ref="K93:L96" si="83">K98+K103+K108</f>
        <v>0</v>
      </c>
      <c r="L93" s="146">
        <f t="shared" si="83"/>
        <v>0</v>
      </c>
      <c r="M93" s="160">
        <v>0</v>
      </c>
      <c r="N93" s="146">
        <f t="shared" ref="N93:O96" si="84">N98+N103+N108</f>
        <v>0</v>
      </c>
      <c r="O93" s="146">
        <f t="shared" si="84"/>
        <v>0</v>
      </c>
      <c r="P93" s="160">
        <v>0</v>
      </c>
      <c r="Q93" s="146">
        <f t="shared" ref="Q93:R96" si="85">Q98+Q103+Q108</f>
        <v>0</v>
      </c>
      <c r="R93" s="146">
        <f t="shared" si="85"/>
        <v>0</v>
      </c>
      <c r="S93" s="160">
        <v>0</v>
      </c>
      <c r="T93" s="259"/>
    </row>
    <row r="94" spans="1:20" ht="31.2" customHeight="1">
      <c r="A94" s="255"/>
      <c r="B94" s="257"/>
      <c r="C94" s="257"/>
      <c r="D94" s="147" t="s">
        <v>2</v>
      </c>
      <c r="E94" s="146">
        <f t="shared" ref="E94:E96" si="86">E99+E104+E109</f>
        <v>0</v>
      </c>
      <c r="F94" s="146">
        <f t="shared" si="81"/>
        <v>0</v>
      </c>
      <c r="G94" s="160">
        <v>0</v>
      </c>
      <c r="H94" s="146">
        <f t="shared" si="82"/>
        <v>0</v>
      </c>
      <c r="I94" s="146">
        <f t="shared" si="82"/>
        <v>0</v>
      </c>
      <c r="J94" s="160">
        <v>0</v>
      </c>
      <c r="K94" s="146">
        <f t="shared" si="83"/>
        <v>0</v>
      </c>
      <c r="L94" s="146">
        <f t="shared" si="83"/>
        <v>0</v>
      </c>
      <c r="M94" s="160">
        <v>0</v>
      </c>
      <c r="N94" s="146">
        <f t="shared" si="84"/>
        <v>0</v>
      </c>
      <c r="O94" s="146">
        <f t="shared" si="84"/>
        <v>0</v>
      </c>
      <c r="P94" s="160">
        <v>0</v>
      </c>
      <c r="Q94" s="146">
        <f t="shared" si="85"/>
        <v>0</v>
      </c>
      <c r="R94" s="146">
        <f t="shared" si="85"/>
        <v>0</v>
      </c>
      <c r="S94" s="160">
        <v>0</v>
      </c>
      <c r="T94" s="259"/>
    </row>
    <row r="95" spans="1:20" ht="18" customHeight="1">
      <c r="A95" s="255"/>
      <c r="B95" s="257"/>
      <c r="C95" s="257"/>
      <c r="D95" s="125" t="s">
        <v>43</v>
      </c>
      <c r="E95" s="146">
        <f t="shared" si="86"/>
        <v>22303.1</v>
      </c>
      <c r="F95" s="146">
        <f t="shared" si="81"/>
        <v>21753.1</v>
      </c>
      <c r="G95" s="160">
        <f>F95/E95</f>
        <v>0.97533975097632164</v>
      </c>
      <c r="H95" s="146">
        <f t="shared" si="82"/>
        <v>20901.300000000003</v>
      </c>
      <c r="I95" s="146">
        <f t="shared" si="82"/>
        <v>69.5</v>
      </c>
      <c r="J95" s="160">
        <f>I95/H95</f>
        <v>3.3251520240367817E-3</v>
      </c>
      <c r="K95" s="146">
        <f t="shared" si="83"/>
        <v>25893.7</v>
      </c>
      <c r="L95" s="146">
        <f t="shared" si="83"/>
        <v>69.5</v>
      </c>
      <c r="M95" s="160">
        <f>L95/K95</f>
        <v>2.6840505605610632E-3</v>
      </c>
      <c r="N95" s="146">
        <f t="shared" si="84"/>
        <v>22735.1</v>
      </c>
      <c r="O95" s="146">
        <f t="shared" si="84"/>
        <v>10421</v>
      </c>
      <c r="P95" s="160">
        <f>O95/N95</f>
        <v>0.45836613870183113</v>
      </c>
      <c r="Q95" s="146">
        <f t="shared" si="85"/>
        <v>22303.1</v>
      </c>
      <c r="R95" s="146">
        <f t="shared" si="85"/>
        <v>21753.1</v>
      </c>
      <c r="S95" s="160">
        <f>R95/Q95</f>
        <v>0.97533975097632164</v>
      </c>
      <c r="T95" s="259"/>
    </row>
    <row r="96" spans="1:20" ht="30" customHeight="1">
      <c r="A96" s="255"/>
      <c r="B96" s="257"/>
      <c r="C96" s="257"/>
      <c r="D96" s="173" t="s">
        <v>263</v>
      </c>
      <c r="E96" s="146">
        <f t="shared" si="86"/>
        <v>0</v>
      </c>
      <c r="F96" s="146">
        <f t="shared" si="81"/>
        <v>0</v>
      </c>
      <c r="G96" s="160"/>
      <c r="H96" s="146">
        <f t="shared" si="82"/>
        <v>0</v>
      </c>
      <c r="I96" s="146">
        <f t="shared" si="82"/>
        <v>0</v>
      </c>
      <c r="J96" s="160">
        <v>0</v>
      </c>
      <c r="K96" s="146">
        <f t="shared" si="83"/>
        <v>0</v>
      </c>
      <c r="L96" s="146">
        <f t="shared" si="83"/>
        <v>0</v>
      </c>
      <c r="M96" s="160">
        <v>0</v>
      </c>
      <c r="N96" s="146">
        <f t="shared" si="84"/>
        <v>0</v>
      </c>
      <c r="O96" s="146">
        <f t="shared" si="84"/>
        <v>0</v>
      </c>
      <c r="P96" s="160">
        <v>0</v>
      </c>
      <c r="Q96" s="146">
        <f t="shared" si="85"/>
        <v>0</v>
      </c>
      <c r="R96" s="146">
        <f t="shared" si="85"/>
        <v>0</v>
      </c>
      <c r="S96" s="160">
        <v>0</v>
      </c>
      <c r="T96" s="259"/>
    </row>
    <row r="97" spans="1:20" s="114" customFormat="1" ht="20.399999999999999" customHeight="1">
      <c r="A97" s="254" t="s">
        <v>331</v>
      </c>
      <c r="B97" s="256" t="s">
        <v>332</v>
      </c>
      <c r="C97" s="256" t="s">
        <v>302</v>
      </c>
      <c r="D97" s="171" t="s">
        <v>41</v>
      </c>
      <c r="E97" s="154">
        <f>SUM(E98:E101)</f>
        <v>9470.9</v>
      </c>
      <c r="F97" s="154">
        <f>SUM(F98:F101)</f>
        <v>9470.9</v>
      </c>
      <c r="G97" s="156">
        <f>F97/E97</f>
        <v>1</v>
      </c>
      <c r="H97" s="154">
        <f>SUM(H98:H101)</f>
        <v>7637.1</v>
      </c>
      <c r="I97" s="154">
        <f>SUM(I98:I101)</f>
        <v>0</v>
      </c>
      <c r="J97" s="156">
        <f>I97/H97</f>
        <v>0</v>
      </c>
      <c r="K97" s="154">
        <f>SUM(K98:K101)</f>
        <v>9518.5</v>
      </c>
      <c r="L97" s="154">
        <f>SUM(L98:L101)</f>
        <v>0</v>
      </c>
      <c r="M97" s="156">
        <f>L97/K97</f>
        <v>0</v>
      </c>
      <c r="N97" s="154">
        <f>SUM(N98:N101)</f>
        <v>9470.9</v>
      </c>
      <c r="O97" s="154">
        <f>SUM(O98:O101)</f>
        <v>0</v>
      </c>
      <c r="P97" s="156">
        <f>O97/N97</f>
        <v>0</v>
      </c>
      <c r="Q97" s="154">
        <f>SUM(Q98:Q101)</f>
        <v>9470.9</v>
      </c>
      <c r="R97" s="154">
        <f>SUM(R98:R101)</f>
        <v>9470.9</v>
      </c>
      <c r="S97" s="156">
        <f>R97/Q97</f>
        <v>1</v>
      </c>
      <c r="T97" s="258"/>
    </row>
    <row r="98" spans="1:20" ht="19.95" customHeight="1">
      <c r="A98" s="255"/>
      <c r="B98" s="257"/>
      <c r="C98" s="257"/>
      <c r="D98" s="147" t="s">
        <v>37</v>
      </c>
      <c r="E98" s="146">
        <v>0</v>
      </c>
      <c r="F98" s="146">
        <v>0</v>
      </c>
      <c r="G98" s="160">
        <v>0</v>
      </c>
      <c r="H98" s="146">
        <v>0</v>
      </c>
      <c r="I98" s="146">
        <v>0</v>
      </c>
      <c r="J98" s="160">
        <v>0</v>
      </c>
      <c r="K98" s="146">
        <v>0</v>
      </c>
      <c r="L98" s="146">
        <v>0</v>
      </c>
      <c r="M98" s="160">
        <v>0</v>
      </c>
      <c r="N98" s="146">
        <v>0</v>
      </c>
      <c r="O98" s="146">
        <v>0</v>
      </c>
      <c r="P98" s="160">
        <v>0</v>
      </c>
      <c r="Q98" s="146">
        <v>0</v>
      </c>
      <c r="R98" s="146">
        <v>0</v>
      </c>
      <c r="S98" s="160">
        <v>0</v>
      </c>
      <c r="T98" s="259"/>
    </row>
    <row r="99" spans="1:20" ht="36" customHeight="1">
      <c r="A99" s="255"/>
      <c r="B99" s="257"/>
      <c r="C99" s="257"/>
      <c r="D99" s="147" t="s">
        <v>2</v>
      </c>
      <c r="E99" s="146">
        <v>0</v>
      </c>
      <c r="F99" s="146">
        <v>0</v>
      </c>
      <c r="G99" s="160">
        <v>0</v>
      </c>
      <c r="H99" s="146">
        <v>0</v>
      </c>
      <c r="I99" s="146">
        <v>0</v>
      </c>
      <c r="J99" s="160">
        <v>0</v>
      </c>
      <c r="K99" s="146">
        <v>0</v>
      </c>
      <c r="L99" s="146">
        <v>0</v>
      </c>
      <c r="M99" s="160">
        <v>0</v>
      </c>
      <c r="N99" s="146">
        <v>0</v>
      </c>
      <c r="O99" s="146">
        <v>0</v>
      </c>
      <c r="P99" s="160">
        <v>0</v>
      </c>
      <c r="Q99" s="146">
        <v>0</v>
      </c>
      <c r="R99" s="146">
        <v>0</v>
      </c>
      <c r="S99" s="160">
        <v>0</v>
      </c>
      <c r="T99" s="259"/>
    </row>
    <row r="100" spans="1:20" ht="19.2" customHeight="1">
      <c r="A100" s="255"/>
      <c r="B100" s="257"/>
      <c r="C100" s="257"/>
      <c r="D100" s="125" t="s">
        <v>43</v>
      </c>
      <c r="E100" s="146">
        <v>9470.9</v>
      </c>
      <c r="F100" s="146">
        <v>9470.9</v>
      </c>
      <c r="G100" s="160">
        <f>F100/E100</f>
        <v>1</v>
      </c>
      <c r="H100" s="146">
        <v>7637.1</v>
      </c>
      <c r="I100" s="146">
        <v>0</v>
      </c>
      <c r="J100" s="160">
        <f>I100/H100</f>
        <v>0</v>
      </c>
      <c r="K100" s="146">
        <v>9518.5</v>
      </c>
      <c r="L100" s="146">
        <v>0</v>
      </c>
      <c r="M100" s="160">
        <f>L100/K100</f>
        <v>0</v>
      </c>
      <c r="N100" s="146">
        <v>9470.9</v>
      </c>
      <c r="O100" s="146">
        <v>0</v>
      </c>
      <c r="P100" s="160">
        <f>O100/N100</f>
        <v>0</v>
      </c>
      <c r="Q100" s="146">
        <v>9470.9</v>
      </c>
      <c r="R100" s="146">
        <v>9470.9</v>
      </c>
      <c r="S100" s="160">
        <f>R100/Q100</f>
        <v>1</v>
      </c>
      <c r="T100" s="259"/>
    </row>
    <row r="101" spans="1:20" ht="34.200000000000003" customHeight="1">
      <c r="A101" s="255"/>
      <c r="B101" s="257"/>
      <c r="C101" s="257"/>
      <c r="D101" s="173" t="s">
        <v>263</v>
      </c>
      <c r="E101" s="146">
        <v>0</v>
      </c>
      <c r="F101" s="146">
        <v>0</v>
      </c>
      <c r="G101" s="160">
        <v>0</v>
      </c>
      <c r="H101" s="146">
        <v>0</v>
      </c>
      <c r="I101" s="146">
        <v>0</v>
      </c>
      <c r="J101" s="160">
        <v>0</v>
      </c>
      <c r="K101" s="146">
        <v>0</v>
      </c>
      <c r="L101" s="146">
        <v>0</v>
      </c>
      <c r="M101" s="160">
        <v>0</v>
      </c>
      <c r="N101" s="146">
        <v>0</v>
      </c>
      <c r="O101" s="146">
        <v>0</v>
      </c>
      <c r="P101" s="160">
        <v>0</v>
      </c>
      <c r="Q101" s="146">
        <v>0</v>
      </c>
      <c r="R101" s="146">
        <v>0</v>
      </c>
      <c r="S101" s="160">
        <v>0</v>
      </c>
      <c r="T101" s="259"/>
    </row>
    <row r="102" spans="1:20" ht="21" customHeight="1">
      <c r="A102" s="254" t="s">
        <v>334</v>
      </c>
      <c r="B102" s="256" t="s">
        <v>333</v>
      </c>
      <c r="C102" s="256" t="s">
        <v>302</v>
      </c>
      <c r="D102" s="171" t="s">
        <v>41</v>
      </c>
      <c r="E102" s="154">
        <f>SUM(E103:E106)</f>
        <v>637.5</v>
      </c>
      <c r="F102" s="154">
        <f>SUM(F103:F106)</f>
        <v>87.5</v>
      </c>
      <c r="G102" s="156">
        <f>F102/E102</f>
        <v>0.13725490196078433</v>
      </c>
      <c r="H102" s="154">
        <f>SUM(H103:H106)</f>
        <v>1069.5</v>
      </c>
      <c r="I102" s="154">
        <f>SUM(I103:I106)</f>
        <v>69.5</v>
      </c>
      <c r="J102" s="156">
        <v>0</v>
      </c>
      <c r="K102" s="154">
        <f>SUM(K103:K106)</f>
        <v>4180.5</v>
      </c>
      <c r="L102" s="154">
        <f>SUM(L103:L106)</f>
        <v>69.5</v>
      </c>
      <c r="M102" s="156">
        <f>L102/K102</f>
        <v>1.6624805645257746E-2</v>
      </c>
      <c r="N102" s="154">
        <f>SUM(N103:N106)</f>
        <v>1069.5</v>
      </c>
      <c r="O102" s="154">
        <f>SUM(O103:O106)</f>
        <v>69.5</v>
      </c>
      <c r="P102" s="156">
        <f>O102/N102</f>
        <v>6.4983637213651232E-2</v>
      </c>
      <c r="Q102" s="154">
        <f>SUM(Q103:Q106)</f>
        <v>637.5</v>
      </c>
      <c r="R102" s="154">
        <f>SUM(R103:R106)</f>
        <v>87.5</v>
      </c>
      <c r="S102" s="156">
        <f>R102/Q102</f>
        <v>0.13725490196078433</v>
      </c>
      <c r="T102" s="243"/>
    </row>
    <row r="103" spans="1:20" ht="20.399999999999999" customHeight="1">
      <c r="A103" s="255"/>
      <c r="B103" s="257"/>
      <c r="C103" s="257"/>
      <c r="D103" s="147" t="s">
        <v>37</v>
      </c>
      <c r="E103" s="146">
        <v>0</v>
      </c>
      <c r="F103" s="146">
        <v>0</v>
      </c>
      <c r="G103" s="160">
        <v>0</v>
      </c>
      <c r="H103" s="146">
        <v>0</v>
      </c>
      <c r="I103" s="146">
        <v>0</v>
      </c>
      <c r="J103" s="160">
        <v>0</v>
      </c>
      <c r="K103" s="146">
        <v>0</v>
      </c>
      <c r="L103" s="146">
        <v>0</v>
      </c>
      <c r="M103" s="160">
        <v>0</v>
      </c>
      <c r="N103" s="146">
        <v>0</v>
      </c>
      <c r="O103" s="146">
        <v>0</v>
      </c>
      <c r="P103" s="160">
        <v>0</v>
      </c>
      <c r="Q103" s="146">
        <v>0</v>
      </c>
      <c r="R103" s="146">
        <v>0</v>
      </c>
      <c r="S103" s="160">
        <v>0</v>
      </c>
      <c r="T103" s="243"/>
    </row>
    <row r="104" spans="1:20" ht="31.2" customHeight="1">
      <c r="A104" s="255"/>
      <c r="B104" s="257"/>
      <c r="C104" s="257"/>
      <c r="D104" s="147" t="s">
        <v>2</v>
      </c>
      <c r="E104" s="146">
        <v>0</v>
      </c>
      <c r="F104" s="146">
        <v>0</v>
      </c>
      <c r="G104" s="160">
        <v>0</v>
      </c>
      <c r="H104" s="146">
        <v>0</v>
      </c>
      <c r="I104" s="146">
        <v>0</v>
      </c>
      <c r="J104" s="160">
        <v>0</v>
      </c>
      <c r="K104" s="146">
        <v>0</v>
      </c>
      <c r="L104" s="146">
        <v>0</v>
      </c>
      <c r="M104" s="160">
        <v>0</v>
      </c>
      <c r="N104" s="146">
        <v>0</v>
      </c>
      <c r="O104" s="146">
        <v>0</v>
      </c>
      <c r="P104" s="160">
        <v>0</v>
      </c>
      <c r="Q104" s="146">
        <v>0</v>
      </c>
      <c r="R104" s="146">
        <v>0</v>
      </c>
      <c r="S104" s="160">
        <v>0</v>
      </c>
      <c r="T104" s="243"/>
    </row>
    <row r="105" spans="1:20" ht="19.2" customHeight="1">
      <c r="A105" s="255"/>
      <c r="B105" s="257"/>
      <c r="C105" s="257"/>
      <c r="D105" s="125" t="s">
        <v>43</v>
      </c>
      <c r="E105" s="146">
        <v>637.5</v>
      </c>
      <c r="F105" s="146">
        <v>87.5</v>
      </c>
      <c r="G105" s="160">
        <f>F105/E105</f>
        <v>0.13725490196078433</v>
      </c>
      <c r="H105" s="146">
        <v>1069.5</v>
      </c>
      <c r="I105" s="146">
        <v>69.5</v>
      </c>
      <c r="J105" s="160">
        <f>I105/H105</f>
        <v>6.4983637213651232E-2</v>
      </c>
      <c r="K105" s="146">
        <v>4180.5</v>
      </c>
      <c r="L105" s="146">
        <v>69.5</v>
      </c>
      <c r="M105" s="160">
        <f>L105/K105</f>
        <v>1.6624805645257746E-2</v>
      </c>
      <c r="N105" s="146">
        <v>1069.5</v>
      </c>
      <c r="O105" s="146">
        <v>69.5</v>
      </c>
      <c r="P105" s="160">
        <f>O105/N105</f>
        <v>6.4983637213651232E-2</v>
      </c>
      <c r="Q105" s="146">
        <v>637.5</v>
      </c>
      <c r="R105" s="146">
        <v>87.5</v>
      </c>
      <c r="S105" s="160">
        <f>R105/Q105</f>
        <v>0.13725490196078433</v>
      </c>
      <c r="T105" s="243"/>
    </row>
    <row r="106" spans="1:20" ht="35.4" customHeight="1">
      <c r="A106" s="255"/>
      <c r="B106" s="257"/>
      <c r="C106" s="276"/>
      <c r="D106" s="173" t="s">
        <v>263</v>
      </c>
      <c r="E106" s="146">
        <v>0</v>
      </c>
      <c r="F106" s="146">
        <v>0</v>
      </c>
      <c r="G106" s="160">
        <v>0</v>
      </c>
      <c r="H106" s="146">
        <v>0</v>
      </c>
      <c r="I106" s="146">
        <v>0</v>
      </c>
      <c r="J106" s="160">
        <v>0</v>
      </c>
      <c r="K106" s="146">
        <v>0</v>
      </c>
      <c r="L106" s="146">
        <v>0</v>
      </c>
      <c r="M106" s="160">
        <v>0</v>
      </c>
      <c r="N106" s="146">
        <v>0</v>
      </c>
      <c r="O106" s="146">
        <v>0</v>
      </c>
      <c r="P106" s="160">
        <v>0</v>
      </c>
      <c r="Q106" s="146">
        <v>0</v>
      </c>
      <c r="R106" s="146">
        <v>0</v>
      </c>
      <c r="S106" s="160">
        <v>0</v>
      </c>
      <c r="T106" s="244"/>
    </row>
    <row r="107" spans="1:20" ht="35.4" customHeight="1">
      <c r="A107" s="336" t="s">
        <v>335</v>
      </c>
      <c r="B107" s="337" t="s">
        <v>336</v>
      </c>
      <c r="C107" s="337" t="s">
        <v>302</v>
      </c>
      <c r="D107" s="171" t="s">
        <v>41</v>
      </c>
      <c r="E107" s="154">
        <f>SUM(E108:E111)</f>
        <v>12194.7</v>
      </c>
      <c r="F107" s="154">
        <f>SUM(F108:F111)</f>
        <v>12194.7</v>
      </c>
      <c r="G107" s="156">
        <f>F107/E107</f>
        <v>1</v>
      </c>
      <c r="H107" s="154">
        <f>SUM(H108:H111)</f>
        <v>12194.7</v>
      </c>
      <c r="I107" s="154">
        <f>SUM(I108:I111)</f>
        <v>0</v>
      </c>
      <c r="J107" s="156">
        <v>0</v>
      </c>
      <c r="K107" s="154">
        <f>SUM(K108:K111)</f>
        <v>12194.7</v>
      </c>
      <c r="L107" s="154">
        <f>SUM(L108:L111)</f>
        <v>0</v>
      </c>
      <c r="M107" s="156">
        <f>L107/K107</f>
        <v>0</v>
      </c>
      <c r="N107" s="154">
        <f>SUM(N108:N111)</f>
        <v>12194.7</v>
      </c>
      <c r="O107" s="154">
        <f>SUM(O108:O111)</f>
        <v>10351.5</v>
      </c>
      <c r="P107" s="156">
        <f>O107/N107</f>
        <v>0.8488523702920121</v>
      </c>
      <c r="Q107" s="154">
        <f>SUM(Q108:Q111)</f>
        <v>12194.7</v>
      </c>
      <c r="R107" s="154">
        <f>SUM(R108:R111)</f>
        <v>12194.7</v>
      </c>
      <c r="S107" s="156">
        <f>R107/Q107</f>
        <v>1</v>
      </c>
      <c r="T107" s="187"/>
    </row>
    <row r="108" spans="1:20" ht="35.4" customHeight="1">
      <c r="A108" s="336"/>
      <c r="B108" s="337"/>
      <c r="C108" s="337"/>
      <c r="D108" s="147" t="s">
        <v>37</v>
      </c>
      <c r="E108" s="146">
        <v>0</v>
      </c>
      <c r="F108" s="146">
        <v>0</v>
      </c>
      <c r="G108" s="160">
        <v>0</v>
      </c>
      <c r="H108" s="146">
        <v>0</v>
      </c>
      <c r="I108" s="146">
        <v>0</v>
      </c>
      <c r="J108" s="160">
        <v>0</v>
      </c>
      <c r="K108" s="146">
        <v>0</v>
      </c>
      <c r="L108" s="146">
        <v>0</v>
      </c>
      <c r="M108" s="160">
        <v>0</v>
      </c>
      <c r="N108" s="146">
        <v>0</v>
      </c>
      <c r="O108" s="146">
        <v>0</v>
      </c>
      <c r="P108" s="160">
        <v>0</v>
      </c>
      <c r="Q108" s="146">
        <v>0</v>
      </c>
      <c r="R108" s="146">
        <v>0</v>
      </c>
      <c r="S108" s="160">
        <v>0</v>
      </c>
      <c r="T108" s="187"/>
    </row>
    <row r="109" spans="1:20" ht="35.4" customHeight="1">
      <c r="A109" s="336"/>
      <c r="B109" s="337"/>
      <c r="C109" s="337"/>
      <c r="D109" s="147" t="s">
        <v>2</v>
      </c>
      <c r="E109" s="146">
        <v>0</v>
      </c>
      <c r="F109" s="146">
        <v>0</v>
      </c>
      <c r="G109" s="160">
        <v>0</v>
      </c>
      <c r="H109" s="146">
        <v>0</v>
      </c>
      <c r="I109" s="146">
        <v>0</v>
      </c>
      <c r="J109" s="160">
        <v>0</v>
      </c>
      <c r="K109" s="146">
        <v>0</v>
      </c>
      <c r="L109" s="146">
        <v>0</v>
      </c>
      <c r="M109" s="160">
        <v>0</v>
      </c>
      <c r="N109" s="146">
        <v>0</v>
      </c>
      <c r="O109" s="146">
        <v>0</v>
      </c>
      <c r="P109" s="160">
        <v>0</v>
      </c>
      <c r="Q109" s="146">
        <v>0</v>
      </c>
      <c r="R109" s="146">
        <v>0</v>
      </c>
      <c r="S109" s="160">
        <v>0</v>
      </c>
      <c r="T109" s="187"/>
    </row>
    <row r="110" spans="1:20" ht="35.4" customHeight="1">
      <c r="A110" s="336"/>
      <c r="B110" s="337"/>
      <c r="C110" s="337"/>
      <c r="D110" s="125" t="s">
        <v>43</v>
      </c>
      <c r="E110" s="146">
        <v>12194.7</v>
      </c>
      <c r="F110" s="146">
        <v>12194.7</v>
      </c>
      <c r="G110" s="160">
        <f>F110/E110</f>
        <v>1</v>
      </c>
      <c r="H110" s="146">
        <v>12194.7</v>
      </c>
      <c r="I110" s="146">
        <v>0</v>
      </c>
      <c r="J110" s="160">
        <f>I110/H110</f>
        <v>0</v>
      </c>
      <c r="K110" s="146">
        <v>12194.7</v>
      </c>
      <c r="L110" s="146"/>
      <c r="M110" s="160">
        <f>L110/K110</f>
        <v>0</v>
      </c>
      <c r="N110" s="146">
        <v>12194.7</v>
      </c>
      <c r="O110" s="146">
        <v>10351.5</v>
      </c>
      <c r="P110" s="160">
        <f>O110/N110</f>
        <v>0.8488523702920121</v>
      </c>
      <c r="Q110" s="146">
        <v>12194.7</v>
      </c>
      <c r="R110" s="146">
        <v>12194.7</v>
      </c>
      <c r="S110" s="160">
        <f>R110/Q110</f>
        <v>1</v>
      </c>
      <c r="T110" s="187"/>
    </row>
    <row r="111" spans="1:20" ht="38.4" customHeight="1">
      <c r="A111" s="336"/>
      <c r="B111" s="337"/>
      <c r="C111" s="337"/>
      <c r="D111" s="173" t="s">
        <v>263</v>
      </c>
      <c r="E111" s="146">
        <v>0</v>
      </c>
      <c r="F111" s="146">
        <v>0</v>
      </c>
      <c r="G111" s="160">
        <v>0</v>
      </c>
      <c r="H111" s="146">
        <v>0</v>
      </c>
      <c r="I111" s="146">
        <v>0</v>
      </c>
      <c r="J111" s="160">
        <v>0</v>
      </c>
      <c r="K111" s="146">
        <v>0</v>
      </c>
      <c r="L111" s="146">
        <v>0</v>
      </c>
      <c r="M111" s="160">
        <v>0</v>
      </c>
      <c r="N111" s="146">
        <v>0</v>
      </c>
      <c r="O111" s="146">
        <v>0</v>
      </c>
      <c r="P111" s="160">
        <v>0</v>
      </c>
      <c r="Q111" s="146">
        <v>0</v>
      </c>
      <c r="R111" s="146">
        <v>0</v>
      </c>
      <c r="S111" s="160">
        <v>0</v>
      </c>
      <c r="T111" s="187"/>
    </row>
    <row r="112" spans="1:20" ht="23.4" customHeight="1">
      <c r="A112" s="254" t="s">
        <v>337</v>
      </c>
      <c r="B112" s="256" t="s">
        <v>338</v>
      </c>
      <c r="C112" s="256" t="s">
        <v>302</v>
      </c>
      <c r="D112" s="171" t="s">
        <v>41</v>
      </c>
      <c r="E112" s="154">
        <f>SUM(E113:E116)</f>
        <v>12661.900000000001</v>
      </c>
      <c r="F112" s="154">
        <f>SUM(F113:F116)</f>
        <v>12661.900000000001</v>
      </c>
      <c r="G112" s="156">
        <f>F112/E112</f>
        <v>1</v>
      </c>
      <c r="H112" s="154">
        <f>SUM(H113:H116)</f>
        <v>18355.7</v>
      </c>
      <c r="I112" s="154">
        <f>SUM(I113:I116)</f>
        <v>0</v>
      </c>
      <c r="J112" s="156">
        <f>I112/H112</f>
        <v>0</v>
      </c>
      <c r="K112" s="154">
        <f>SUM(K113:K116)</f>
        <v>13363.400000000001</v>
      </c>
      <c r="L112" s="154">
        <f>SUM(L113:L116)</f>
        <v>0</v>
      </c>
      <c r="M112" s="156">
        <f>L112/K112</f>
        <v>0</v>
      </c>
      <c r="N112" s="154">
        <f>SUM(N113:N116)</f>
        <v>13363.400000000001</v>
      </c>
      <c r="O112" s="154">
        <f>SUM(O113:O116)</f>
        <v>12496.599999999999</v>
      </c>
      <c r="P112" s="156">
        <f>O112/N112</f>
        <v>0.93513626771629954</v>
      </c>
      <c r="Q112" s="154">
        <f>SUM(Q113:Q116)</f>
        <v>12661.900000000001</v>
      </c>
      <c r="R112" s="154">
        <f>SUM(R113:R116)</f>
        <v>12661.900000000001</v>
      </c>
      <c r="S112" s="156">
        <f>R112/Q112</f>
        <v>1</v>
      </c>
      <c r="T112" s="187"/>
    </row>
    <row r="113" spans="1:20" ht="21" customHeight="1">
      <c r="A113" s="255"/>
      <c r="B113" s="257"/>
      <c r="C113" s="257"/>
      <c r="D113" s="147" t="s">
        <v>37</v>
      </c>
      <c r="E113" s="146">
        <f>E118</f>
        <v>1635.8</v>
      </c>
      <c r="F113" s="146">
        <f t="shared" ref="F113:F116" si="87">F118</f>
        <v>1635.8</v>
      </c>
      <c r="G113" s="160">
        <f t="shared" ref="G113:G120" si="88">F113/E113</f>
        <v>1</v>
      </c>
      <c r="H113" s="146">
        <f t="shared" ref="H113:I116" si="89">H118</f>
        <v>1635.8</v>
      </c>
      <c r="I113" s="146">
        <f t="shared" si="89"/>
        <v>0</v>
      </c>
      <c r="J113" s="160">
        <f t="shared" ref="J113:J115" si="90">I113/H113</f>
        <v>0</v>
      </c>
      <c r="K113" s="146">
        <f t="shared" ref="K113:L116" si="91">K118</f>
        <v>1635.8</v>
      </c>
      <c r="L113" s="146">
        <f t="shared" si="91"/>
        <v>0</v>
      </c>
      <c r="M113" s="160">
        <f t="shared" ref="M113:M115" si="92">L113/K113</f>
        <v>0</v>
      </c>
      <c r="N113" s="146">
        <f t="shared" ref="N113:O116" si="93">N118</f>
        <v>1635.8</v>
      </c>
      <c r="O113" s="146">
        <f t="shared" si="93"/>
        <v>1635.8</v>
      </c>
      <c r="P113" s="160">
        <f t="shared" ref="P113:P115" si="94">O113/N113</f>
        <v>1</v>
      </c>
      <c r="Q113" s="146">
        <f t="shared" ref="Q113:R116" si="95">Q118</f>
        <v>1635.8</v>
      </c>
      <c r="R113" s="146">
        <f t="shared" si="95"/>
        <v>1635.8</v>
      </c>
      <c r="S113" s="160">
        <f t="shared" ref="S113:S115" si="96">R113/Q113</f>
        <v>1</v>
      </c>
      <c r="T113" s="187"/>
    </row>
    <row r="114" spans="1:20" ht="31.95" customHeight="1">
      <c r="A114" s="255"/>
      <c r="B114" s="257"/>
      <c r="C114" s="257"/>
      <c r="D114" s="147" t="s">
        <v>2</v>
      </c>
      <c r="E114" s="146">
        <f t="shared" ref="E114:E116" si="97">E119</f>
        <v>2566.4</v>
      </c>
      <c r="F114" s="146">
        <f t="shared" si="87"/>
        <v>2566.4</v>
      </c>
      <c r="G114" s="160">
        <f t="shared" si="88"/>
        <v>1</v>
      </c>
      <c r="H114" s="146">
        <f t="shared" si="89"/>
        <v>2566.4</v>
      </c>
      <c r="I114" s="146">
        <f t="shared" si="89"/>
        <v>0</v>
      </c>
      <c r="J114" s="160">
        <f t="shared" si="90"/>
        <v>0</v>
      </c>
      <c r="K114" s="146">
        <f t="shared" si="91"/>
        <v>2566.4</v>
      </c>
      <c r="L114" s="146">
        <f t="shared" si="91"/>
        <v>0</v>
      </c>
      <c r="M114" s="160">
        <f t="shared" si="92"/>
        <v>0</v>
      </c>
      <c r="N114" s="146">
        <f t="shared" si="93"/>
        <v>2566.4</v>
      </c>
      <c r="O114" s="146">
        <f t="shared" si="93"/>
        <v>2566.4</v>
      </c>
      <c r="P114" s="160">
        <f t="shared" si="94"/>
        <v>1</v>
      </c>
      <c r="Q114" s="146">
        <f t="shared" si="95"/>
        <v>2566.4</v>
      </c>
      <c r="R114" s="146">
        <f t="shared" si="95"/>
        <v>2566.4</v>
      </c>
      <c r="S114" s="160">
        <f t="shared" si="96"/>
        <v>1</v>
      </c>
      <c r="T114" s="187"/>
    </row>
    <row r="115" spans="1:20" ht="21" customHeight="1">
      <c r="A115" s="255"/>
      <c r="B115" s="257"/>
      <c r="C115" s="257"/>
      <c r="D115" s="125" t="s">
        <v>43</v>
      </c>
      <c r="E115" s="146">
        <f t="shared" si="97"/>
        <v>8459.7000000000007</v>
      </c>
      <c r="F115" s="146">
        <f t="shared" si="87"/>
        <v>8459.7000000000007</v>
      </c>
      <c r="G115" s="160">
        <f t="shared" si="88"/>
        <v>1</v>
      </c>
      <c r="H115" s="146">
        <f t="shared" si="89"/>
        <v>14153.5</v>
      </c>
      <c r="I115" s="146">
        <f t="shared" si="89"/>
        <v>0</v>
      </c>
      <c r="J115" s="160">
        <f t="shared" si="90"/>
        <v>0</v>
      </c>
      <c r="K115" s="146">
        <f t="shared" si="91"/>
        <v>9161.2000000000007</v>
      </c>
      <c r="L115" s="146">
        <f t="shared" si="91"/>
        <v>0</v>
      </c>
      <c r="M115" s="160">
        <f t="shared" si="92"/>
        <v>0</v>
      </c>
      <c r="N115" s="146">
        <f t="shared" si="93"/>
        <v>9161.2000000000007</v>
      </c>
      <c r="O115" s="146">
        <f t="shared" si="93"/>
        <v>8294.4</v>
      </c>
      <c r="P115" s="160">
        <f t="shared" si="94"/>
        <v>0.90538357420425264</v>
      </c>
      <c r="Q115" s="146">
        <f t="shared" si="95"/>
        <v>8459.7000000000007</v>
      </c>
      <c r="R115" s="146">
        <f t="shared" si="95"/>
        <v>8459.7000000000007</v>
      </c>
      <c r="S115" s="160">
        <f t="shared" si="96"/>
        <v>1</v>
      </c>
      <c r="T115" s="187"/>
    </row>
    <row r="116" spans="1:20" ht="28.95" customHeight="1">
      <c r="A116" s="255"/>
      <c r="B116" s="257"/>
      <c r="C116" s="257"/>
      <c r="D116" s="173" t="s">
        <v>263</v>
      </c>
      <c r="E116" s="146">
        <f t="shared" si="97"/>
        <v>0</v>
      </c>
      <c r="F116" s="146">
        <f t="shared" si="87"/>
        <v>0</v>
      </c>
      <c r="G116" s="160">
        <v>0</v>
      </c>
      <c r="H116" s="146">
        <f t="shared" si="89"/>
        <v>0</v>
      </c>
      <c r="I116" s="146">
        <f t="shared" si="89"/>
        <v>0</v>
      </c>
      <c r="J116" s="160">
        <v>0</v>
      </c>
      <c r="K116" s="146">
        <f t="shared" si="91"/>
        <v>0</v>
      </c>
      <c r="L116" s="146">
        <f t="shared" si="91"/>
        <v>0</v>
      </c>
      <c r="M116" s="160">
        <v>0</v>
      </c>
      <c r="N116" s="146">
        <f t="shared" si="93"/>
        <v>0</v>
      </c>
      <c r="O116" s="146">
        <f t="shared" si="93"/>
        <v>0</v>
      </c>
      <c r="P116" s="160">
        <v>0</v>
      </c>
      <c r="Q116" s="146">
        <f t="shared" si="95"/>
        <v>0</v>
      </c>
      <c r="R116" s="146">
        <f t="shared" si="95"/>
        <v>0</v>
      </c>
      <c r="S116" s="160">
        <v>0</v>
      </c>
      <c r="T116" s="187"/>
    </row>
    <row r="117" spans="1:20" ht="16.95" customHeight="1">
      <c r="A117" s="336" t="s">
        <v>339</v>
      </c>
      <c r="B117" s="337" t="s">
        <v>340</v>
      </c>
      <c r="C117" s="337" t="s">
        <v>302</v>
      </c>
      <c r="D117" s="171" t="s">
        <v>41</v>
      </c>
      <c r="E117" s="154">
        <f>SUM(E118:E121)</f>
        <v>12661.900000000001</v>
      </c>
      <c r="F117" s="154">
        <f>SUM(F118:F121)</f>
        <v>12661.900000000001</v>
      </c>
      <c r="G117" s="156">
        <f>F117/E117</f>
        <v>1</v>
      </c>
      <c r="H117" s="154">
        <f>SUM(H118:H121)</f>
        <v>18355.7</v>
      </c>
      <c r="I117" s="154">
        <f>SUM(I118:I121)</f>
        <v>0</v>
      </c>
      <c r="J117" s="156">
        <v>0</v>
      </c>
      <c r="K117" s="154">
        <f>SUM(K118:K121)</f>
        <v>13363.400000000001</v>
      </c>
      <c r="L117" s="154">
        <f>SUM(L118:L121)</f>
        <v>0</v>
      </c>
      <c r="M117" s="156">
        <f>L117/K117</f>
        <v>0</v>
      </c>
      <c r="N117" s="154">
        <f>SUM(N118:N121)</f>
        <v>13363.400000000001</v>
      </c>
      <c r="O117" s="154">
        <f>SUM(O118:O121)</f>
        <v>12496.599999999999</v>
      </c>
      <c r="P117" s="156">
        <f>O117/N117</f>
        <v>0.93513626771629954</v>
      </c>
      <c r="Q117" s="154">
        <f>SUM(Q118:Q121)</f>
        <v>12661.900000000001</v>
      </c>
      <c r="R117" s="154">
        <f>SUM(R118:R121)</f>
        <v>12661.900000000001</v>
      </c>
      <c r="S117" s="156">
        <f>R117/Q117</f>
        <v>1</v>
      </c>
      <c r="T117" s="187"/>
    </row>
    <row r="118" spans="1:20" ht="21" customHeight="1">
      <c r="A118" s="336"/>
      <c r="B118" s="337"/>
      <c r="C118" s="337"/>
      <c r="D118" s="147" t="s">
        <v>37</v>
      </c>
      <c r="E118" s="146">
        <v>1635.8</v>
      </c>
      <c r="F118" s="146">
        <v>1635.8</v>
      </c>
      <c r="G118" s="160">
        <f t="shared" si="88"/>
        <v>1</v>
      </c>
      <c r="H118" s="146">
        <v>1635.8</v>
      </c>
      <c r="I118" s="146">
        <v>0</v>
      </c>
      <c r="J118" s="160">
        <f t="shared" ref="J118:J120" si="98">I118/H118</f>
        <v>0</v>
      </c>
      <c r="K118" s="146">
        <v>1635.8</v>
      </c>
      <c r="L118" s="146">
        <v>0</v>
      </c>
      <c r="M118" s="160">
        <f t="shared" ref="M118:M120" si="99">L118/K118</f>
        <v>0</v>
      </c>
      <c r="N118" s="146">
        <v>1635.8</v>
      </c>
      <c r="O118" s="146">
        <v>1635.8</v>
      </c>
      <c r="P118" s="160">
        <f t="shared" ref="P118:P120" si="100">O118/N118</f>
        <v>1</v>
      </c>
      <c r="Q118" s="146">
        <v>1635.8</v>
      </c>
      <c r="R118" s="146">
        <v>1635.8</v>
      </c>
      <c r="S118" s="160">
        <f t="shared" ref="S118:S120" si="101">R118/Q118</f>
        <v>1</v>
      </c>
      <c r="T118" s="187"/>
    </row>
    <row r="119" spans="1:20" ht="31.95" customHeight="1">
      <c r="A119" s="336"/>
      <c r="B119" s="337"/>
      <c r="C119" s="337"/>
      <c r="D119" s="147" t="s">
        <v>2</v>
      </c>
      <c r="E119" s="146">
        <v>2566.4</v>
      </c>
      <c r="F119" s="146">
        <v>2566.4</v>
      </c>
      <c r="G119" s="160">
        <f t="shared" si="88"/>
        <v>1</v>
      </c>
      <c r="H119" s="146">
        <v>2566.4</v>
      </c>
      <c r="I119" s="146">
        <v>0</v>
      </c>
      <c r="J119" s="160">
        <f t="shared" si="98"/>
        <v>0</v>
      </c>
      <c r="K119" s="146">
        <v>2566.4</v>
      </c>
      <c r="L119" s="146">
        <v>0</v>
      </c>
      <c r="M119" s="160">
        <f t="shared" si="99"/>
        <v>0</v>
      </c>
      <c r="N119" s="146">
        <v>2566.4</v>
      </c>
      <c r="O119" s="146">
        <v>2566.4</v>
      </c>
      <c r="P119" s="160">
        <f t="shared" si="100"/>
        <v>1</v>
      </c>
      <c r="Q119" s="146">
        <v>2566.4</v>
      </c>
      <c r="R119" s="146">
        <v>2566.4</v>
      </c>
      <c r="S119" s="160">
        <f t="shared" si="101"/>
        <v>1</v>
      </c>
      <c r="T119" s="187"/>
    </row>
    <row r="120" spans="1:20" ht="19.95" customHeight="1">
      <c r="A120" s="336"/>
      <c r="B120" s="337"/>
      <c r="C120" s="337"/>
      <c r="D120" s="125" t="s">
        <v>43</v>
      </c>
      <c r="E120" s="146">
        <v>8459.7000000000007</v>
      </c>
      <c r="F120" s="146">
        <v>8459.7000000000007</v>
      </c>
      <c r="G120" s="160">
        <f t="shared" si="88"/>
        <v>1</v>
      </c>
      <c r="H120" s="146">
        <v>14153.5</v>
      </c>
      <c r="I120" s="146">
        <v>0</v>
      </c>
      <c r="J120" s="160">
        <f t="shared" si="98"/>
        <v>0</v>
      </c>
      <c r="K120" s="146">
        <v>9161.2000000000007</v>
      </c>
      <c r="L120" s="146"/>
      <c r="M120" s="160">
        <f t="shared" si="99"/>
        <v>0</v>
      </c>
      <c r="N120" s="146">
        <v>9161.2000000000007</v>
      </c>
      <c r="O120" s="146">
        <v>8294.4</v>
      </c>
      <c r="P120" s="160">
        <f t="shared" si="100"/>
        <v>0.90538357420425264</v>
      </c>
      <c r="Q120" s="146">
        <v>8459.7000000000007</v>
      </c>
      <c r="R120" s="146">
        <v>8459.7000000000007</v>
      </c>
      <c r="S120" s="160">
        <f t="shared" si="101"/>
        <v>1</v>
      </c>
      <c r="T120" s="187"/>
    </row>
    <row r="121" spans="1:20" ht="29.4" customHeight="1">
      <c r="A121" s="336"/>
      <c r="B121" s="337"/>
      <c r="C121" s="337"/>
      <c r="D121" s="173" t="s">
        <v>263</v>
      </c>
      <c r="E121" s="146">
        <v>0</v>
      </c>
      <c r="F121" s="146">
        <v>0</v>
      </c>
      <c r="G121" s="160">
        <v>0</v>
      </c>
      <c r="H121" s="146">
        <v>0</v>
      </c>
      <c r="I121" s="146">
        <v>0</v>
      </c>
      <c r="J121" s="160">
        <v>0</v>
      </c>
      <c r="K121" s="146">
        <v>0</v>
      </c>
      <c r="L121" s="146">
        <v>0</v>
      </c>
      <c r="M121" s="160">
        <v>0</v>
      </c>
      <c r="N121" s="146">
        <v>0</v>
      </c>
      <c r="O121" s="146">
        <v>0</v>
      </c>
      <c r="P121" s="160">
        <v>0</v>
      </c>
      <c r="Q121" s="146">
        <v>0</v>
      </c>
      <c r="R121" s="146">
        <v>0</v>
      </c>
      <c r="S121" s="160">
        <v>0</v>
      </c>
      <c r="T121" s="187"/>
    </row>
    <row r="122" spans="1:20" ht="20.25" customHeight="1">
      <c r="A122" s="272"/>
      <c r="B122" s="274" t="s">
        <v>328</v>
      </c>
      <c r="C122" s="256" t="s">
        <v>302</v>
      </c>
      <c r="D122" s="171" t="s">
        <v>41</v>
      </c>
      <c r="E122" s="154">
        <f>SUM(E123:E126)</f>
        <v>34965</v>
      </c>
      <c r="F122" s="154">
        <f>SUM(F123:F126)</f>
        <v>34415</v>
      </c>
      <c r="G122" s="156">
        <f>F122/E122</f>
        <v>0.98426998426998424</v>
      </c>
      <c r="H122" s="154">
        <f>SUM(H123:H126)</f>
        <v>39257</v>
      </c>
      <c r="I122" s="154">
        <f>SUM(I123:I126)</f>
        <v>69.5</v>
      </c>
      <c r="J122" s="156">
        <f>I122/H122</f>
        <v>1.770384899508368E-3</v>
      </c>
      <c r="K122" s="154">
        <f>SUM(K123:K126)</f>
        <v>39257.1</v>
      </c>
      <c r="L122" s="154">
        <f>SUM(L123:L126)</f>
        <v>69.5</v>
      </c>
      <c r="M122" s="156">
        <f>L122/K122</f>
        <v>1.7703803897893631E-3</v>
      </c>
      <c r="N122" s="154">
        <f>SUM(N123:N126)</f>
        <v>36098.5</v>
      </c>
      <c r="O122" s="154">
        <f>SUM(O123:O126)</f>
        <v>22917.600000000002</v>
      </c>
      <c r="P122" s="156">
        <f>O122/N122</f>
        <v>0.63486294444367497</v>
      </c>
      <c r="Q122" s="154">
        <f>SUM(Q123:Q126)</f>
        <v>34965</v>
      </c>
      <c r="R122" s="154">
        <f>SUM(R123:R126)</f>
        <v>34415</v>
      </c>
      <c r="S122" s="156">
        <f>R122/Q122</f>
        <v>0.98426998426998424</v>
      </c>
      <c r="T122" s="263"/>
    </row>
    <row r="123" spans="1:20" ht="19.95" customHeight="1">
      <c r="A123" s="273"/>
      <c r="B123" s="275"/>
      <c r="C123" s="257"/>
      <c r="D123" s="147" t="s">
        <v>37</v>
      </c>
      <c r="E123" s="146">
        <f>E93+E113</f>
        <v>1635.8</v>
      </c>
      <c r="F123" s="146">
        <f t="shared" ref="F123:F126" si="102">F93+F113</f>
        <v>1635.8</v>
      </c>
      <c r="G123" s="160">
        <f t="shared" ref="G123:G125" si="103">F123/E123</f>
        <v>1</v>
      </c>
      <c r="H123" s="146">
        <f t="shared" ref="H123:I126" si="104">H93+H113</f>
        <v>1635.8</v>
      </c>
      <c r="I123" s="146">
        <f t="shared" si="104"/>
        <v>0</v>
      </c>
      <c r="J123" s="160">
        <f t="shared" ref="J123:J125" si="105">I123/H123</f>
        <v>0</v>
      </c>
      <c r="K123" s="146">
        <f t="shared" ref="K123:L126" si="106">K93+K113</f>
        <v>1635.8</v>
      </c>
      <c r="L123" s="146">
        <f t="shared" si="106"/>
        <v>0</v>
      </c>
      <c r="M123" s="160">
        <f t="shared" ref="M123:M125" si="107">L123/K123</f>
        <v>0</v>
      </c>
      <c r="N123" s="146">
        <f t="shared" ref="N123:O126" si="108">N93+N113</f>
        <v>1635.8</v>
      </c>
      <c r="O123" s="146">
        <f t="shared" si="108"/>
        <v>1635.8</v>
      </c>
      <c r="P123" s="160">
        <f t="shared" ref="P123:P125" si="109">O123/N123</f>
        <v>1</v>
      </c>
      <c r="Q123" s="146">
        <f t="shared" ref="Q123:R126" si="110">Q93+Q113</f>
        <v>1635.8</v>
      </c>
      <c r="R123" s="146">
        <f t="shared" si="110"/>
        <v>1635.8</v>
      </c>
      <c r="S123" s="160">
        <f t="shared" ref="S123:S125" si="111">R123/Q123</f>
        <v>1</v>
      </c>
      <c r="T123" s="264"/>
    </row>
    <row r="124" spans="1:20" ht="33" customHeight="1">
      <c r="A124" s="273"/>
      <c r="B124" s="275"/>
      <c r="C124" s="257"/>
      <c r="D124" s="147" t="s">
        <v>2</v>
      </c>
      <c r="E124" s="146">
        <f t="shared" ref="E124:E126" si="112">E94+E114</f>
        <v>2566.4</v>
      </c>
      <c r="F124" s="146">
        <f t="shared" si="102"/>
        <v>2566.4</v>
      </c>
      <c r="G124" s="160">
        <f t="shared" si="103"/>
        <v>1</v>
      </c>
      <c r="H124" s="146">
        <f t="shared" si="104"/>
        <v>2566.4</v>
      </c>
      <c r="I124" s="146">
        <f t="shared" si="104"/>
        <v>0</v>
      </c>
      <c r="J124" s="160">
        <f t="shared" si="105"/>
        <v>0</v>
      </c>
      <c r="K124" s="146">
        <f t="shared" si="106"/>
        <v>2566.4</v>
      </c>
      <c r="L124" s="146">
        <f t="shared" si="106"/>
        <v>0</v>
      </c>
      <c r="M124" s="160">
        <f t="shared" si="107"/>
        <v>0</v>
      </c>
      <c r="N124" s="146">
        <f t="shared" si="108"/>
        <v>2566.4</v>
      </c>
      <c r="O124" s="146">
        <f t="shared" si="108"/>
        <v>2566.4</v>
      </c>
      <c r="P124" s="160">
        <f t="shared" si="109"/>
        <v>1</v>
      </c>
      <c r="Q124" s="146">
        <f t="shared" si="110"/>
        <v>2566.4</v>
      </c>
      <c r="R124" s="146">
        <f t="shared" si="110"/>
        <v>2566.4</v>
      </c>
      <c r="S124" s="160">
        <f t="shared" si="111"/>
        <v>1</v>
      </c>
      <c r="T124" s="264"/>
    </row>
    <row r="125" spans="1:20" ht="19.649999999999999" customHeight="1">
      <c r="A125" s="273"/>
      <c r="B125" s="275"/>
      <c r="C125" s="257"/>
      <c r="D125" s="125" t="s">
        <v>43</v>
      </c>
      <c r="E125" s="146">
        <f t="shared" si="112"/>
        <v>30762.799999999999</v>
      </c>
      <c r="F125" s="146">
        <f t="shared" si="102"/>
        <v>30212.799999999999</v>
      </c>
      <c r="G125" s="160">
        <f t="shared" si="103"/>
        <v>0.98212126334403893</v>
      </c>
      <c r="H125" s="146">
        <f t="shared" si="104"/>
        <v>35054.800000000003</v>
      </c>
      <c r="I125" s="146">
        <f t="shared" si="104"/>
        <v>69.5</v>
      </c>
      <c r="J125" s="160">
        <f t="shared" si="105"/>
        <v>1.9826100847815417E-3</v>
      </c>
      <c r="K125" s="146">
        <f t="shared" si="106"/>
        <v>35054.9</v>
      </c>
      <c r="L125" s="146">
        <f t="shared" si="106"/>
        <v>69.5</v>
      </c>
      <c r="M125" s="160">
        <f t="shared" si="107"/>
        <v>1.9826044290527146E-3</v>
      </c>
      <c r="N125" s="146">
        <f t="shared" si="108"/>
        <v>31896.3</v>
      </c>
      <c r="O125" s="146">
        <f t="shared" si="108"/>
        <v>18715.400000000001</v>
      </c>
      <c r="P125" s="160">
        <f t="shared" si="109"/>
        <v>0.58675771170950863</v>
      </c>
      <c r="Q125" s="146">
        <f t="shared" si="110"/>
        <v>30762.799999999999</v>
      </c>
      <c r="R125" s="146">
        <f t="shared" si="110"/>
        <v>30212.799999999999</v>
      </c>
      <c r="S125" s="160">
        <f t="shared" si="111"/>
        <v>0.98212126334403893</v>
      </c>
      <c r="T125" s="264"/>
    </row>
    <row r="126" spans="1:20" ht="29.4" customHeight="1">
      <c r="A126" s="273"/>
      <c r="B126" s="275"/>
      <c r="C126" s="257"/>
      <c r="D126" s="173" t="s">
        <v>263</v>
      </c>
      <c r="E126" s="146">
        <f t="shared" si="112"/>
        <v>0</v>
      </c>
      <c r="F126" s="146">
        <f t="shared" si="102"/>
        <v>0</v>
      </c>
      <c r="G126" s="160">
        <v>0</v>
      </c>
      <c r="H126" s="146">
        <f t="shared" si="104"/>
        <v>0</v>
      </c>
      <c r="I126" s="146">
        <f t="shared" si="104"/>
        <v>0</v>
      </c>
      <c r="J126" s="160">
        <v>0</v>
      </c>
      <c r="K126" s="146">
        <f t="shared" si="106"/>
        <v>0</v>
      </c>
      <c r="L126" s="146">
        <f t="shared" si="106"/>
        <v>0</v>
      </c>
      <c r="M126" s="160">
        <v>0</v>
      </c>
      <c r="N126" s="146">
        <f t="shared" si="108"/>
        <v>0</v>
      </c>
      <c r="O126" s="146">
        <f t="shared" si="108"/>
        <v>0</v>
      </c>
      <c r="P126" s="160">
        <v>0</v>
      </c>
      <c r="Q126" s="146">
        <f t="shared" si="110"/>
        <v>0</v>
      </c>
      <c r="R126" s="146">
        <f t="shared" si="110"/>
        <v>0</v>
      </c>
      <c r="S126" s="160">
        <v>0</v>
      </c>
      <c r="T126" s="264"/>
    </row>
    <row r="127" spans="1:20" ht="13.95" customHeight="1">
      <c r="A127" s="331" t="s">
        <v>260</v>
      </c>
      <c r="B127" s="332"/>
      <c r="C127" s="332"/>
      <c r="D127" s="332"/>
      <c r="E127" s="332"/>
      <c r="F127" s="332"/>
      <c r="G127" s="332"/>
      <c r="H127" s="332"/>
      <c r="I127" s="332"/>
      <c r="J127" s="332"/>
      <c r="K127" s="332"/>
      <c r="L127" s="332"/>
      <c r="M127" s="332"/>
      <c r="N127" s="332"/>
      <c r="O127" s="332"/>
      <c r="P127" s="332"/>
      <c r="Q127" s="332"/>
      <c r="R127" s="332"/>
      <c r="S127" s="332"/>
      <c r="T127" s="333"/>
    </row>
    <row r="128" spans="1:20" ht="22.5" customHeight="1">
      <c r="A128" s="316" t="s">
        <v>261</v>
      </c>
      <c r="B128" s="317"/>
      <c r="C128" s="317"/>
      <c r="D128" s="317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8"/>
    </row>
    <row r="129" spans="1:20" ht="21" customHeight="1">
      <c r="A129" s="319" t="s">
        <v>303</v>
      </c>
      <c r="B129" s="320"/>
      <c r="C129" s="321"/>
      <c r="D129" s="171" t="s">
        <v>41</v>
      </c>
      <c r="E129" s="154">
        <f>SUM(E130:E133)</f>
        <v>0</v>
      </c>
      <c r="F129" s="154">
        <f>SUM(F130:F133)</f>
        <v>0</v>
      </c>
      <c r="G129" s="156">
        <v>0</v>
      </c>
      <c r="H129" s="154">
        <f>SUM(H130:H133)</f>
        <v>0</v>
      </c>
      <c r="I129" s="154">
        <f>SUM(I130:I133)</f>
        <v>0</v>
      </c>
      <c r="J129" s="156">
        <v>0</v>
      </c>
      <c r="K129" s="154">
        <f>SUM(K130:K133)</f>
        <v>0</v>
      </c>
      <c r="L129" s="154">
        <f>SUM(L130:L133)</f>
        <v>0</v>
      </c>
      <c r="M129" s="156">
        <v>0</v>
      </c>
      <c r="N129" s="154">
        <f>SUM(N130:N133)</f>
        <v>0</v>
      </c>
      <c r="O129" s="154">
        <f>SUM(O130:O133)</f>
        <v>0</v>
      </c>
      <c r="P129" s="156">
        <v>0</v>
      </c>
      <c r="Q129" s="154">
        <f>SUM(Q130:Q133)</f>
        <v>0</v>
      </c>
      <c r="R129" s="154">
        <f>SUM(R130:R133)</f>
        <v>0</v>
      </c>
      <c r="S129" s="156">
        <v>0</v>
      </c>
      <c r="T129" s="263"/>
    </row>
    <row r="130" spans="1:20" ht="29.4" customHeight="1">
      <c r="A130" s="322"/>
      <c r="B130" s="323"/>
      <c r="C130" s="324"/>
      <c r="D130" s="147" t="s">
        <v>37</v>
      </c>
      <c r="E130" s="146">
        <v>0</v>
      </c>
      <c r="F130" s="146">
        <v>0</v>
      </c>
      <c r="G130" s="160">
        <v>0</v>
      </c>
      <c r="H130" s="146">
        <v>0</v>
      </c>
      <c r="I130" s="146">
        <v>0</v>
      </c>
      <c r="J130" s="160">
        <v>0</v>
      </c>
      <c r="K130" s="146">
        <v>0</v>
      </c>
      <c r="L130" s="146">
        <v>0</v>
      </c>
      <c r="M130" s="160">
        <v>0</v>
      </c>
      <c r="N130" s="146">
        <v>0</v>
      </c>
      <c r="O130" s="146">
        <v>0</v>
      </c>
      <c r="P130" s="160">
        <v>0</v>
      </c>
      <c r="Q130" s="146">
        <v>0</v>
      </c>
      <c r="R130" s="146">
        <v>0</v>
      </c>
      <c r="S130" s="160">
        <v>0</v>
      </c>
      <c r="T130" s="264"/>
    </row>
    <row r="131" spans="1:20" ht="31.95" customHeight="1">
      <c r="A131" s="322"/>
      <c r="B131" s="323"/>
      <c r="C131" s="324"/>
      <c r="D131" s="147" t="s">
        <v>2</v>
      </c>
      <c r="E131" s="146">
        <v>0</v>
      </c>
      <c r="F131" s="146">
        <v>0</v>
      </c>
      <c r="G131" s="160">
        <v>0</v>
      </c>
      <c r="H131" s="146">
        <v>0</v>
      </c>
      <c r="I131" s="146">
        <v>0</v>
      </c>
      <c r="J131" s="160">
        <v>0</v>
      </c>
      <c r="K131" s="146">
        <v>0</v>
      </c>
      <c r="L131" s="146">
        <v>0</v>
      </c>
      <c r="M131" s="160">
        <v>0</v>
      </c>
      <c r="N131" s="146">
        <v>0</v>
      </c>
      <c r="O131" s="146">
        <v>0</v>
      </c>
      <c r="P131" s="160">
        <v>0</v>
      </c>
      <c r="Q131" s="146">
        <v>0</v>
      </c>
      <c r="R131" s="146">
        <v>0</v>
      </c>
      <c r="S131" s="160">
        <v>0</v>
      </c>
      <c r="T131" s="264"/>
    </row>
    <row r="132" spans="1:20" ht="16.2" customHeight="1">
      <c r="A132" s="322"/>
      <c r="B132" s="323"/>
      <c r="C132" s="324"/>
      <c r="D132" s="125" t="s">
        <v>43</v>
      </c>
      <c r="E132" s="146">
        <v>0</v>
      </c>
      <c r="F132" s="146">
        <v>0</v>
      </c>
      <c r="G132" s="160">
        <v>0</v>
      </c>
      <c r="H132" s="146">
        <v>0</v>
      </c>
      <c r="I132" s="146">
        <v>0</v>
      </c>
      <c r="J132" s="160">
        <v>0</v>
      </c>
      <c r="K132" s="146">
        <v>0</v>
      </c>
      <c r="L132" s="146">
        <v>0</v>
      </c>
      <c r="M132" s="160">
        <v>0</v>
      </c>
      <c r="N132" s="146">
        <v>0</v>
      </c>
      <c r="O132" s="146">
        <v>0</v>
      </c>
      <c r="P132" s="160">
        <v>0</v>
      </c>
      <c r="Q132" s="146">
        <v>0</v>
      </c>
      <c r="R132" s="146">
        <v>0</v>
      </c>
      <c r="S132" s="160">
        <v>0</v>
      </c>
      <c r="T132" s="264"/>
    </row>
    <row r="133" spans="1:20" ht="31.95" customHeight="1">
      <c r="A133" s="322"/>
      <c r="B133" s="323"/>
      <c r="C133" s="324"/>
      <c r="D133" s="173" t="s">
        <v>263</v>
      </c>
      <c r="E133" s="146">
        <v>0</v>
      </c>
      <c r="F133" s="146">
        <v>0</v>
      </c>
      <c r="G133" s="160">
        <v>0</v>
      </c>
      <c r="H133" s="146">
        <v>0</v>
      </c>
      <c r="I133" s="146">
        <v>0</v>
      </c>
      <c r="J133" s="160">
        <v>0</v>
      </c>
      <c r="K133" s="146">
        <v>0</v>
      </c>
      <c r="L133" s="146">
        <v>0</v>
      </c>
      <c r="M133" s="160">
        <v>0</v>
      </c>
      <c r="N133" s="146">
        <v>0</v>
      </c>
      <c r="O133" s="146">
        <v>0</v>
      </c>
      <c r="P133" s="160">
        <v>0</v>
      </c>
      <c r="Q133" s="146">
        <v>0</v>
      </c>
      <c r="R133" s="146">
        <v>0</v>
      </c>
      <c r="S133" s="160">
        <v>0</v>
      </c>
      <c r="T133" s="264"/>
    </row>
    <row r="134" spans="1:20" ht="15" customHeight="1">
      <c r="A134" s="319" t="s">
        <v>292</v>
      </c>
      <c r="B134" s="320"/>
      <c r="C134" s="321"/>
      <c r="D134" s="171" t="s">
        <v>41</v>
      </c>
      <c r="E134" s="154">
        <f>SUM(E135:E138)</f>
        <v>202855.50000000003</v>
      </c>
      <c r="F134" s="154">
        <f>SUM(F135:F138)</f>
        <v>200561.1</v>
      </c>
      <c r="G134" s="156">
        <f>F134/E134</f>
        <v>0.98868948586555438</v>
      </c>
      <c r="H134" s="154">
        <f>SUM(H135:H138)</f>
        <v>195584</v>
      </c>
      <c r="I134" s="154">
        <f>SUM(I135:I138)</f>
        <v>37286.299999999996</v>
      </c>
      <c r="J134" s="156">
        <f>I134/H134</f>
        <v>0.19064084996727745</v>
      </c>
      <c r="K134" s="154">
        <f>SUM(K135:K138)</f>
        <v>172411.10000000003</v>
      </c>
      <c r="L134" s="154">
        <f>SUM(L135:L138)</f>
        <v>51770.599999999991</v>
      </c>
      <c r="M134" s="156">
        <f>L134/K134</f>
        <v>0.30027417028253972</v>
      </c>
      <c r="N134" s="154">
        <f>SUM(N135:N138)</f>
        <v>172966.6</v>
      </c>
      <c r="O134" s="154">
        <f>SUM(O135:O138)</f>
        <v>123101.29999999997</v>
      </c>
      <c r="P134" s="156">
        <f>O134/N134</f>
        <v>0.71170561252866138</v>
      </c>
      <c r="Q134" s="154">
        <f>SUM(Q135:Q138)</f>
        <v>202855.50000000003</v>
      </c>
      <c r="R134" s="154">
        <f>SUM(R135:R138)</f>
        <v>200561.1</v>
      </c>
      <c r="S134" s="156">
        <f>R134/Q134</f>
        <v>0.98868948586555438</v>
      </c>
      <c r="T134" s="263"/>
    </row>
    <row r="135" spans="1:20" ht="13.8">
      <c r="A135" s="322"/>
      <c r="B135" s="323"/>
      <c r="C135" s="324"/>
      <c r="D135" s="147" t="s">
        <v>37</v>
      </c>
      <c r="E135" s="146">
        <f>E15</f>
        <v>1635.8</v>
      </c>
      <c r="F135" s="146">
        <f>F15</f>
        <v>1635.8</v>
      </c>
      <c r="G135" s="160">
        <f>F135/E135</f>
        <v>1</v>
      </c>
      <c r="H135" s="146">
        <f>H15</f>
        <v>1635.8</v>
      </c>
      <c r="I135" s="146">
        <f>I15</f>
        <v>0</v>
      </c>
      <c r="J135" s="160">
        <f>I135/H135</f>
        <v>0</v>
      </c>
      <c r="K135" s="146">
        <f>K15</f>
        <v>1635.8</v>
      </c>
      <c r="L135" s="146">
        <f>L15</f>
        <v>0</v>
      </c>
      <c r="M135" s="160">
        <f>L135/K135</f>
        <v>0</v>
      </c>
      <c r="N135" s="146">
        <f>N15</f>
        <v>1635.8</v>
      </c>
      <c r="O135" s="146">
        <f>O15</f>
        <v>1635.8</v>
      </c>
      <c r="P135" s="160">
        <f>O135/N135</f>
        <v>1</v>
      </c>
      <c r="Q135" s="146">
        <f>Q15</f>
        <v>1635.8</v>
      </c>
      <c r="R135" s="146">
        <f>R15</f>
        <v>1635.8</v>
      </c>
      <c r="S135" s="160">
        <f>R135/Q135</f>
        <v>1</v>
      </c>
      <c r="T135" s="264"/>
    </row>
    <row r="136" spans="1:20" ht="32.4" customHeight="1">
      <c r="A136" s="322"/>
      <c r="B136" s="323"/>
      <c r="C136" s="324"/>
      <c r="D136" s="147" t="s">
        <v>2</v>
      </c>
      <c r="E136" s="146">
        <f t="shared" ref="E136:F138" si="113">E16</f>
        <v>2566.4</v>
      </c>
      <c r="F136" s="146">
        <f t="shared" si="113"/>
        <v>2566.4</v>
      </c>
      <c r="G136" s="160">
        <f>F136/E136</f>
        <v>1</v>
      </c>
      <c r="H136" s="146">
        <f t="shared" ref="H136:I136" si="114">H16</f>
        <v>2566.4</v>
      </c>
      <c r="I136" s="146">
        <f t="shared" si="114"/>
        <v>0</v>
      </c>
      <c r="J136" s="160">
        <f>I136/H136</f>
        <v>0</v>
      </c>
      <c r="K136" s="146">
        <f t="shared" ref="K136:L136" si="115">K16</f>
        <v>2566.4</v>
      </c>
      <c r="L136" s="146">
        <f t="shared" si="115"/>
        <v>0</v>
      </c>
      <c r="M136" s="160">
        <f>L136/K136</f>
        <v>0</v>
      </c>
      <c r="N136" s="146">
        <f t="shared" ref="N136:O136" si="116">N16</f>
        <v>2566.4</v>
      </c>
      <c r="O136" s="146">
        <f t="shared" si="116"/>
        <v>2566.4</v>
      </c>
      <c r="P136" s="160">
        <v>0</v>
      </c>
      <c r="Q136" s="146">
        <f t="shared" ref="Q136:R136" si="117">Q16</f>
        <v>2566.4</v>
      </c>
      <c r="R136" s="146">
        <f t="shared" si="117"/>
        <v>2566.4</v>
      </c>
      <c r="S136" s="160">
        <f>R136/Q136</f>
        <v>1</v>
      </c>
      <c r="T136" s="264"/>
    </row>
    <row r="137" spans="1:20" ht="20.25" customHeight="1">
      <c r="A137" s="322"/>
      <c r="B137" s="323"/>
      <c r="C137" s="324"/>
      <c r="D137" s="125" t="s">
        <v>43</v>
      </c>
      <c r="E137" s="146">
        <f t="shared" si="113"/>
        <v>198653.30000000002</v>
      </c>
      <c r="F137" s="146">
        <f t="shared" si="113"/>
        <v>196358.9</v>
      </c>
      <c r="G137" s="160">
        <f>F137/E137</f>
        <v>0.98845022962115392</v>
      </c>
      <c r="H137" s="146">
        <f t="shared" ref="H137:I137" si="118">H17</f>
        <v>191381.8</v>
      </c>
      <c r="I137" s="146">
        <f t="shared" si="118"/>
        <v>37286.299999999996</v>
      </c>
      <c r="J137" s="160">
        <f>I137/H137</f>
        <v>0.19482678081196853</v>
      </c>
      <c r="K137" s="146">
        <f t="shared" ref="K137:L137" si="119">K17</f>
        <v>168208.90000000002</v>
      </c>
      <c r="L137" s="146">
        <f t="shared" si="119"/>
        <v>51770.599999999991</v>
      </c>
      <c r="M137" s="160">
        <f>L137/K137</f>
        <v>0.30777562899466071</v>
      </c>
      <c r="N137" s="146">
        <f t="shared" ref="N137:O137" si="120">N17</f>
        <v>168764.4</v>
      </c>
      <c r="O137" s="146">
        <f t="shared" si="120"/>
        <v>118899.09999999998</v>
      </c>
      <c r="P137" s="160">
        <f>O137/N137</f>
        <v>0.70452713961001245</v>
      </c>
      <c r="Q137" s="146">
        <f t="shared" ref="Q137:R137" si="121">Q17</f>
        <v>198653.30000000002</v>
      </c>
      <c r="R137" s="146">
        <f t="shared" si="121"/>
        <v>196358.9</v>
      </c>
      <c r="S137" s="160">
        <f>R137/Q137</f>
        <v>0.98845022962115392</v>
      </c>
      <c r="T137" s="264"/>
    </row>
    <row r="138" spans="1:20" ht="31.2" customHeight="1">
      <c r="A138" s="325"/>
      <c r="B138" s="326"/>
      <c r="C138" s="327"/>
      <c r="D138" s="173" t="s">
        <v>263</v>
      </c>
      <c r="E138" s="146">
        <f t="shared" si="113"/>
        <v>0</v>
      </c>
      <c r="F138" s="146">
        <f t="shared" si="113"/>
        <v>0</v>
      </c>
      <c r="G138" s="160">
        <v>0</v>
      </c>
      <c r="H138" s="146">
        <f t="shared" ref="H138:I138" si="122">H18</f>
        <v>0</v>
      </c>
      <c r="I138" s="146">
        <f t="shared" si="122"/>
        <v>0</v>
      </c>
      <c r="J138" s="160">
        <v>0</v>
      </c>
      <c r="K138" s="146">
        <f t="shared" ref="K138:L138" si="123">K18</f>
        <v>0</v>
      </c>
      <c r="L138" s="146">
        <f t="shared" si="123"/>
        <v>0</v>
      </c>
      <c r="M138" s="160">
        <v>0</v>
      </c>
      <c r="N138" s="146">
        <f t="shared" ref="N138:O138" si="124">N18</f>
        <v>0</v>
      </c>
      <c r="O138" s="146">
        <f t="shared" si="124"/>
        <v>0</v>
      </c>
      <c r="P138" s="160">
        <v>0</v>
      </c>
      <c r="Q138" s="146">
        <f t="shared" ref="Q138:R138" si="125">Q18</f>
        <v>0</v>
      </c>
      <c r="R138" s="146">
        <f t="shared" si="125"/>
        <v>0</v>
      </c>
      <c r="S138" s="160">
        <v>0</v>
      </c>
      <c r="T138" s="328"/>
    </row>
    <row r="139" spans="1:20" s="100" customFormat="1" ht="45.15" hidden="1" customHeight="1">
      <c r="A139" s="329" t="s">
        <v>274</v>
      </c>
      <c r="B139" s="330"/>
      <c r="C139" s="330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</row>
    <row r="140" spans="1:20" s="100" customFormat="1" ht="19.649999999999999" customHeight="1">
      <c r="A140" s="99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</row>
    <row r="141" spans="1:20" ht="19.649999999999999" customHeight="1">
      <c r="A141" s="315" t="s">
        <v>289</v>
      </c>
      <c r="B141" s="315"/>
      <c r="C141" s="315"/>
      <c r="D141" s="315"/>
      <c r="E141" s="315"/>
      <c r="F141" s="315"/>
      <c r="G141" s="315"/>
      <c r="H141" s="315"/>
      <c r="I141" s="315"/>
      <c r="J141" s="315"/>
      <c r="K141" s="315"/>
      <c r="L141" s="315"/>
      <c r="M141" s="315"/>
      <c r="N141" s="315"/>
      <c r="O141" s="315"/>
      <c r="P141" s="315"/>
      <c r="Q141" s="315"/>
      <c r="R141" s="315"/>
      <c r="S141" s="315"/>
      <c r="T141" s="106"/>
    </row>
    <row r="142" spans="1:20" ht="12.6" customHeight="1">
      <c r="A142" s="172"/>
      <c r="B142" s="172"/>
      <c r="C142" s="172"/>
      <c r="D142" s="172"/>
      <c r="E142" s="172"/>
      <c r="F142" s="172"/>
      <c r="G142" s="172"/>
      <c r="H142" s="172"/>
      <c r="I142" s="172"/>
      <c r="J142" s="172"/>
      <c r="K142" s="172"/>
      <c r="L142" s="172"/>
      <c r="M142" s="172"/>
      <c r="N142" s="172"/>
      <c r="O142" s="172"/>
      <c r="P142" s="172"/>
      <c r="Q142" s="172"/>
      <c r="R142" s="172"/>
      <c r="S142" s="172"/>
      <c r="T142" s="106"/>
    </row>
    <row r="143" spans="1:20" ht="16.5" customHeight="1">
      <c r="A143" s="312" t="s">
        <v>304</v>
      </c>
      <c r="B143" s="312"/>
      <c r="C143" s="312"/>
      <c r="D143" s="312"/>
      <c r="E143" s="312"/>
      <c r="F143" s="312"/>
      <c r="G143" s="312"/>
      <c r="H143" s="312"/>
      <c r="I143" s="312"/>
      <c r="J143" s="312"/>
      <c r="K143" s="312"/>
      <c r="L143" s="312"/>
      <c r="M143" s="312"/>
      <c r="N143" s="312"/>
      <c r="O143" s="312"/>
      <c r="P143" s="312"/>
      <c r="Q143" s="312"/>
      <c r="R143" s="312"/>
      <c r="S143" s="312"/>
      <c r="T143" s="312"/>
    </row>
    <row r="144" spans="1:20" ht="14.4" customHeight="1">
      <c r="A144" s="110"/>
      <c r="B144" s="109"/>
      <c r="C144" s="109"/>
      <c r="D144" s="111"/>
      <c r="E144" s="112"/>
      <c r="F144" s="112"/>
      <c r="G144" s="112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</row>
    <row r="145" spans="1:20" ht="15.6">
      <c r="A145" s="334" t="s">
        <v>305</v>
      </c>
      <c r="B145" s="335"/>
      <c r="C145" s="120"/>
      <c r="D145" s="121"/>
      <c r="E145" s="122"/>
      <c r="F145" s="122"/>
      <c r="G145" s="122"/>
      <c r="H145" s="120"/>
      <c r="I145" s="120"/>
      <c r="J145" s="120"/>
      <c r="K145" s="120"/>
    </row>
    <row r="146" spans="1:20" ht="15.6">
      <c r="A146" s="119"/>
      <c r="B146" s="120"/>
      <c r="C146" s="120"/>
      <c r="D146" s="121"/>
      <c r="E146" s="122"/>
      <c r="F146" s="122"/>
      <c r="G146" s="122"/>
      <c r="H146" s="120"/>
      <c r="I146" s="120"/>
      <c r="J146" s="120"/>
      <c r="K146" s="120"/>
    </row>
    <row r="147" spans="1:20" ht="18">
      <c r="A147" s="312" t="s">
        <v>306</v>
      </c>
      <c r="B147" s="312"/>
      <c r="C147" s="312"/>
      <c r="D147" s="312"/>
      <c r="E147" s="312"/>
      <c r="F147" s="312"/>
      <c r="G147" s="312"/>
      <c r="H147" s="312"/>
      <c r="I147" s="312"/>
      <c r="J147" s="312"/>
      <c r="K147" s="312"/>
      <c r="L147" s="312"/>
      <c r="M147" s="312"/>
      <c r="N147" s="312"/>
      <c r="O147" s="312"/>
      <c r="P147" s="109"/>
      <c r="Q147" s="109"/>
      <c r="R147" s="109"/>
      <c r="S147" s="109"/>
    </row>
    <row r="148" spans="1:20">
      <c r="A148" s="102"/>
    </row>
    <row r="149" spans="1:20">
      <c r="A149" s="102"/>
    </row>
    <row r="150" spans="1:20">
      <c r="A150" s="102"/>
    </row>
    <row r="151" spans="1:20" ht="14.25" customHeight="1">
      <c r="A151" s="102"/>
    </row>
    <row r="152" spans="1:20">
      <c r="A152" s="103"/>
    </row>
    <row r="153" spans="1:20">
      <c r="A153" s="102"/>
    </row>
    <row r="154" spans="1:20">
      <c r="A154" s="102"/>
    </row>
    <row r="155" spans="1:20">
      <c r="A155" s="102"/>
    </row>
    <row r="156" spans="1:20">
      <c r="A156" s="102"/>
    </row>
    <row r="157" spans="1:20" ht="12.75" customHeight="1">
      <c r="A157" s="102"/>
    </row>
    <row r="158" spans="1:20">
      <c r="A158" s="103"/>
    </row>
    <row r="159" spans="1:20">
      <c r="A159" s="102"/>
    </row>
    <row r="160" spans="1:20" s="101" customFormat="1">
      <c r="A160" s="102"/>
      <c r="D160" s="104"/>
      <c r="E160" s="105"/>
      <c r="F160" s="105"/>
      <c r="G160" s="105"/>
      <c r="T160" s="95"/>
    </row>
    <row r="161" spans="1:20" s="101" customFormat="1">
      <c r="A161" s="102"/>
      <c r="D161" s="104"/>
      <c r="E161" s="105"/>
      <c r="F161" s="105"/>
      <c r="G161" s="105"/>
      <c r="T161" s="95"/>
    </row>
    <row r="162" spans="1:20" s="101" customFormat="1">
      <c r="A162" s="102"/>
      <c r="D162" s="104"/>
      <c r="E162" s="105"/>
      <c r="F162" s="105"/>
      <c r="G162" s="105"/>
      <c r="T162" s="95"/>
    </row>
    <row r="163" spans="1:20" s="101" customFormat="1">
      <c r="A163" s="102"/>
      <c r="D163" s="104"/>
      <c r="E163" s="105"/>
      <c r="F163" s="105"/>
      <c r="G163" s="105"/>
      <c r="T163" s="95"/>
    </row>
    <row r="169" spans="1:20" s="101" customFormat="1" ht="49.5" customHeight="1">
      <c r="D169" s="104"/>
      <c r="E169" s="105"/>
      <c r="F169" s="105"/>
      <c r="G169" s="105"/>
      <c r="T169" s="95"/>
    </row>
  </sheetData>
  <mergeCells count="99">
    <mergeCell ref="A117:A121"/>
    <mergeCell ref="B117:B121"/>
    <mergeCell ref="C117:C121"/>
    <mergeCell ref="A107:A111"/>
    <mergeCell ref="B107:B111"/>
    <mergeCell ref="C107:C111"/>
    <mergeCell ref="A112:A116"/>
    <mergeCell ref="B112:B116"/>
    <mergeCell ref="C112:C116"/>
    <mergeCell ref="B81:B85"/>
    <mergeCell ref="C81:C85"/>
    <mergeCell ref="A86:A90"/>
    <mergeCell ref="B86:B90"/>
    <mergeCell ref="C86:C90"/>
    <mergeCell ref="A145:B145"/>
    <mergeCell ref="A147:O147"/>
    <mergeCell ref="A55:A59"/>
    <mergeCell ref="B55:B59"/>
    <mergeCell ref="C55:C59"/>
    <mergeCell ref="A60:A64"/>
    <mergeCell ref="B60:B64"/>
    <mergeCell ref="C60:C64"/>
    <mergeCell ref="A65:A69"/>
    <mergeCell ref="B65:B69"/>
    <mergeCell ref="C65:C69"/>
    <mergeCell ref="A75:S75"/>
    <mergeCell ref="A76:A80"/>
    <mergeCell ref="B76:B80"/>
    <mergeCell ref="C76:C80"/>
    <mergeCell ref="A81:A85"/>
    <mergeCell ref="T50:T54"/>
    <mergeCell ref="A70:A74"/>
    <mergeCell ref="B70:B74"/>
    <mergeCell ref="C70:C74"/>
    <mergeCell ref="T70:T74"/>
    <mergeCell ref="A143:T143"/>
    <mergeCell ref="A8:S8"/>
    <mergeCell ref="A141:S141"/>
    <mergeCell ref="A128:T128"/>
    <mergeCell ref="A129:C133"/>
    <mergeCell ref="T129:T133"/>
    <mergeCell ref="A134:C138"/>
    <mergeCell ref="T134:T138"/>
    <mergeCell ref="A139:T139"/>
    <mergeCell ref="A127:T127"/>
    <mergeCell ref="A44:T44"/>
    <mergeCell ref="A45:A49"/>
    <mergeCell ref="B45:B49"/>
    <mergeCell ref="C45:C49"/>
    <mergeCell ref="T45:T49"/>
    <mergeCell ref="A50:A54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T122:T126"/>
    <mergeCell ref="T14:T18"/>
    <mergeCell ref="A29:C33"/>
    <mergeCell ref="T29:T38"/>
    <mergeCell ref="A122:A126"/>
    <mergeCell ref="B122:B126"/>
    <mergeCell ref="C122:C126"/>
    <mergeCell ref="A97:A101"/>
    <mergeCell ref="A19:C23"/>
    <mergeCell ref="A24:C28"/>
    <mergeCell ref="A102:A106"/>
    <mergeCell ref="B102:B106"/>
    <mergeCell ref="C102:C106"/>
    <mergeCell ref="A14:C18"/>
    <mergeCell ref="A34:C38"/>
    <mergeCell ref="A91:T91"/>
    <mergeCell ref="A5:T5"/>
    <mergeCell ref="A6:T6"/>
    <mergeCell ref="A7:T7"/>
    <mergeCell ref="T102:T106"/>
    <mergeCell ref="A39:C43"/>
    <mergeCell ref="A92:A96"/>
    <mergeCell ref="B92:B96"/>
    <mergeCell ref="C92:C96"/>
    <mergeCell ref="T92:T96"/>
    <mergeCell ref="B97:B101"/>
    <mergeCell ref="C97:C101"/>
    <mergeCell ref="T97:T101"/>
    <mergeCell ref="N11:P11"/>
    <mergeCell ref="Q11:S11"/>
    <mergeCell ref="B50:B54"/>
    <mergeCell ref="C50:C54"/>
  </mergeCells>
  <pageMargins left="0.59055118110236227" right="0.59055118110236227" top="1.1811023622047245" bottom="0.39370078740157483" header="0" footer="0"/>
  <pageSetup paperSize="9" scale="49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3"/>
  <sheetViews>
    <sheetView topLeftCell="A16" workbookViewId="0">
      <selection activeCell="B15" sqref="B15"/>
    </sheetView>
  </sheetViews>
  <sheetFormatPr defaultColWidth="9.109375" defaultRowHeight="14.4"/>
  <cols>
    <col min="1" max="1" width="4" style="130" customWidth="1"/>
    <col min="2" max="2" width="30.88671875" style="115" customWidth="1"/>
    <col min="3" max="3" width="17.88671875" style="115" customWidth="1"/>
    <col min="4" max="5" width="7.33203125" style="115" customWidth="1"/>
    <col min="6" max="6" width="9" style="115" customWidth="1"/>
    <col min="7" max="8" width="7.6640625" style="115" customWidth="1"/>
    <col min="9" max="9" width="9" style="115" customWidth="1"/>
    <col min="10" max="10" width="7.33203125" style="115" customWidth="1"/>
    <col min="11" max="11" width="7.6640625" style="115" customWidth="1"/>
    <col min="12" max="13" width="8.33203125" style="115" customWidth="1"/>
    <col min="14" max="14" width="7.5546875" style="115" customWidth="1"/>
    <col min="15" max="16" width="8.109375" style="115" customWidth="1"/>
    <col min="17" max="17" width="7.33203125" style="115" customWidth="1"/>
    <col min="18" max="18" width="9.6640625" style="115" customWidth="1"/>
    <col min="19" max="19" width="17.88671875" style="115" customWidth="1"/>
    <col min="20" max="16384" width="9.109375" style="115"/>
  </cols>
  <sheetData>
    <row r="1" spans="1:19" ht="15.6">
      <c r="M1" s="356"/>
      <c r="N1" s="356"/>
      <c r="O1" s="356"/>
      <c r="P1" s="356"/>
      <c r="Q1" s="356"/>
      <c r="R1" s="356"/>
      <c r="S1" s="115" t="s">
        <v>283</v>
      </c>
    </row>
    <row r="2" spans="1:19" ht="15.9" customHeight="1">
      <c r="A2" s="357" t="s">
        <v>298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</row>
    <row r="3" spans="1:19" ht="15.9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</row>
    <row r="5" spans="1:19" ht="12.75" customHeight="1">
      <c r="A5" s="341" t="s">
        <v>0</v>
      </c>
      <c r="B5" s="344" t="s">
        <v>272</v>
      </c>
      <c r="C5" s="344" t="s">
        <v>262</v>
      </c>
      <c r="D5" s="358" t="s">
        <v>294</v>
      </c>
      <c r="E5" s="359"/>
      <c r="F5" s="360"/>
      <c r="G5" s="347" t="s">
        <v>276</v>
      </c>
      <c r="H5" s="348"/>
      <c r="I5" s="349"/>
      <c r="J5" s="347" t="s">
        <v>277</v>
      </c>
      <c r="K5" s="348"/>
      <c r="L5" s="349"/>
      <c r="M5" s="347" t="s">
        <v>278</v>
      </c>
      <c r="N5" s="348"/>
      <c r="O5" s="349"/>
      <c r="P5" s="347" t="s">
        <v>279</v>
      </c>
      <c r="Q5" s="348"/>
      <c r="R5" s="349"/>
      <c r="S5" s="353" t="s">
        <v>271</v>
      </c>
    </row>
    <row r="6" spans="1:19" ht="64.95" customHeight="1">
      <c r="A6" s="342"/>
      <c r="B6" s="345"/>
      <c r="C6" s="345"/>
      <c r="D6" s="361"/>
      <c r="E6" s="362"/>
      <c r="F6" s="363"/>
      <c r="G6" s="350"/>
      <c r="H6" s="351"/>
      <c r="I6" s="352"/>
      <c r="J6" s="350"/>
      <c r="K6" s="351"/>
      <c r="L6" s="352"/>
      <c r="M6" s="350"/>
      <c r="N6" s="351"/>
      <c r="O6" s="352"/>
      <c r="P6" s="350"/>
      <c r="Q6" s="351"/>
      <c r="R6" s="352"/>
      <c r="S6" s="354"/>
    </row>
    <row r="7" spans="1:19" ht="20.100000000000001" customHeight="1">
      <c r="A7" s="343"/>
      <c r="B7" s="346"/>
      <c r="C7" s="346"/>
      <c r="D7" s="176" t="s">
        <v>20</v>
      </c>
      <c r="E7" s="176" t="s">
        <v>21</v>
      </c>
      <c r="F7" s="176" t="s">
        <v>19</v>
      </c>
      <c r="G7" s="176" t="s">
        <v>20</v>
      </c>
      <c r="H7" s="176" t="s">
        <v>21</v>
      </c>
      <c r="I7" s="176" t="s">
        <v>19</v>
      </c>
      <c r="J7" s="176" t="s">
        <v>20</v>
      </c>
      <c r="K7" s="176" t="s">
        <v>21</v>
      </c>
      <c r="L7" s="176" t="s">
        <v>19</v>
      </c>
      <c r="M7" s="176" t="s">
        <v>20</v>
      </c>
      <c r="N7" s="176" t="s">
        <v>21</v>
      </c>
      <c r="O7" s="176" t="s">
        <v>19</v>
      </c>
      <c r="P7" s="176" t="s">
        <v>20</v>
      </c>
      <c r="Q7" s="176" t="s">
        <v>21</v>
      </c>
      <c r="R7" s="176" t="s">
        <v>19</v>
      </c>
      <c r="S7" s="355"/>
    </row>
    <row r="8" spans="1:19" ht="60.6" customHeight="1">
      <c r="A8" s="177">
        <v>1</v>
      </c>
      <c r="B8" s="178" t="s">
        <v>307</v>
      </c>
      <c r="C8" s="179">
        <v>2</v>
      </c>
      <c r="D8" s="196">
        <v>2</v>
      </c>
      <c r="E8" s="197">
        <v>2</v>
      </c>
      <c r="F8" s="198">
        <f>E8/D8</f>
        <v>1</v>
      </c>
      <c r="G8" s="196">
        <v>2</v>
      </c>
      <c r="H8" s="196">
        <v>2</v>
      </c>
      <c r="I8" s="198">
        <f>H8/G8</f>
        <v>1</v>
      </c>
      <c r="J8" s="196">
        <v>2</v>
      </c>
      <c r="K8" s="196">
        <v>2</v>
      </c>
      <c r="L8" s="198">
        <f>K8/J8</f>
        <v>1</v>
      </c>
      <c r="M8" s="196">
        <v>2</v>
      </c>
      <c r="N8" s="196">
        <v>2</v>
      </c>
      <c r="O8" s="198">
        <f>N8/M8</f>
        <v>1</v>
      </c>
      <c r="P8" s="196">
        <v>2</v>
      </c>
      <c r="Q8" s="196">
        <v>2</v>
      </c>
      <c r="R8" s="198">
        <f>Q8/P8</f>
        <v>1</v>
      </c>
      <c r="S8" s="180"/>
    </row>
    <row r="9" spans="1:19" ht="46.95" customHeight="1">
      <c r="A9" s="181">
        <v>2</v>
      </c>
      <c r="B9" s="182" t="s">
        <v>308</v>
      </c>
      <c r="C9" s="183">
        <v>17</v>
      </c>
      <c r="D9" s="199">
        <v>5</v>
      </c>
      <c r="E9" s="200">
        <v>5</v>
      </c>
      <c r="F9" s="198">
        <f>E9/D9</f>
        <v>1</v>
      </c>
      <c r="G9" s="199">
        <v>5</v>
      </c>
      <c r="H9" s="199">
        <v>5</v>
      </c>
      <c r="I9" s="198">
        <f>H9/G9</f>
        <v>1</v>
      </c>
      <c r="J9" s="199">
        <v>5</v>
      </c>
      <c r="K9" s="199">
        <v>5</v>
      </c>
      <c r="L9" s="198">
        <f>K9/J9</f>
        <v>1</v>
      </c>
      <c r="M9" s="199">
        <v>5</v>
      </c>
      <c r="N9" s="199">
        <v>5</v>
      </c>
      <c r="O9" s="198">
        <f>N9/M9</f>
        <v>1</v>
      </c>
      <c r="P9" s="199">
        <v>5</v>
      </c>
      <c r="Q9" s="199">
        <v>5</v>
      </c>
      <c r="R9" s="198">
        <f>Q9/P9</f>
        <v>1</v>
      </c>
      <c r="S9" s="180"/>
    </row>
    <row r="10" spans="1:19" ht="57" customHeight="1">
      <c r="A10" s="188">
        <v>3</v>
      </c>
      <c r="B10" s="182" t="s">
        <v>309</v>
      </c>
      <c r="C10" s="183">
        <v>100</v>
      </c>
      <c r="D10" s="199">
        <v>100</v>
      </c>
      <c r="E10" s="199">
        <v>100</v>
      </c>
      <c r="F10" s="198">
        <f t="shared" ref="F10:F16" si="0">E10/D10</f>
        <v>1</v>
      </c>
      <c r="G10" s="199">
        <v>100</v>
      </c>
      <c r="H10" s="199">
        <v>100</v>
      </c>
      <c r="I10" s="198">
        <f t="shared" ref="I10:I13" si="1">H10/G10</f>
        <v>1</v>
      </c>
      <c r="J10" s="199">
        <v>100</v>
      </c>
      <c r="K10" s="199">
        <v>100</v>
      </c>
      <c r="L10" s="198">
        <f t="shared" ref="L10:L16" si="2">K10/J10</f>
        <v>1</v>
      </c>
      <c r="M10" s="199">
        <v>100</v>
      </c>
      <c r="N10" s="199">
        <v>100</v>
      </c>
      <c r="O10" s="198">
        <f t="shared" ref="O10:O13" si="3">N10/M10</f>
        <v>1</v>
      </c>
      <c r="P10" s="199">
        <v>100</v>
      </c>
      <c r="Q10" s="199">
        <v>100</v>
      </c>
      <c r="R10" s="198">
        <f t="shared" ref="R10:R15" si="4">Q10/P10</f>
        <v>1</v>
      </c>
      <c r="S10" s="180"/>
    </row>
    <row r="11" spans="1:19" ht="73.2" customHeight="1">
      <c r="A11" s="188">
        <v>4</v>
      </c>
      <c r="B11" s="182" t="s">
        <v>310</v>
      </c>
      <c r="C11" s="189">
        <v>52000</v>
      </c>
      <c r="D11" s="199">
        <v>52000</v>
      </c>
      <c r="E11" s="199">
        <v>52000</v>
      </c>
      <c r="F11" s="198">
        <f t="shared" si="0"/>
        <v>1</v>
      </c>
      <c r="G11" s="199">
        <v>52000</v>
      </c>
      <c r="H11" s="199">
        <v>52000</v>
      </c>
      <c r="I11" s="198">
        <f t="shared" si="1"/>
        <v>1</v>
      </c>
      <c r="J11" s="199">
        <v>52000</v>
      </c>
      <c r="K11" s="199">
        <v>52000</v>
      </c>
      <c r="L11" s="198">
        <f t="shared" si="2"/>
        <v>1</v>
      </c>
      <c r="M11" s="199">
        <v>52000</v>
      </c>
      <c r="N11" s="199">
        <v>52000</v>
      </c>
      <c r="O11" s="198">
        <f t="shared" si="3"/>
        <v>1</v>
      </c>
      <c r="P11" s="199">
        <v>52000</v>
      </c>
      <c r="Q11" s="199">
        <v>52000</v>
      </c>
      <c r="R11" s="198">
        <f t="shared" si="4"/>
        <v>1</v>
      </c>
      <c r="S11" s="180"/>
    </row>
    <row r="12" spans="1:19" ht="46.95" customHeight="1">
      <c r="A12" s="188">
        <v>5</v>
      </c>
      <c r="B12" s="182" t="s">
        <v>311</v>
      </c>
      <c r="C12" s="183">
        <v>100</v>
      </c>
      <c r="D12" s="199">
        <v>100</v>
      </c>
      <c r="E12" s="199">
        <v>100</v>
      </c>
      <c r="F12" s="198">
        <f t="shared" si="0"/>
        <v>1</v>
      </c>
      <c r="G12" s="199">
        <v>100</v>
      </c>
      <c r="H12" s="199">
        <v>100</v>
      </c>
      <c r="I12" s="198">
        <f t="shared" si="1"/>
        <v>1</v>
      </c>
      <c r="J12" s="199">
        <v>100</v>
      </c>
      <c r="K12" s="199">
        <v>100</v>
      </c>
      <c r="L12" s="198">
        <f t="shared" si="2"/>
        <v>1</v>
      </c>
      <c r="M12" s="199">
        <v>100</v>
      </c>
      <c r="N12" s="199">
        <v>100</v>
      </c>
      <c r="O12" s="198">
        <f t="shared" si="3"/>
        <v>1</v>
      </c>
      <c r="P12" s="199">
        <v>100</v>
      </c>
      <c r="Q12" s="199">
        <v>100</v>
      </c>
      <c r="R12" s="198">
        <f t="shared" si="4"/>
        <v>1</v>
      </c>
      <c r="S12" s="180"/>
    </row>
    <row r="13" spans="1:19" ht="60.6" customHeight="1">
      <c r="A13" s="188">
        <v>6</v>
      </c>
      <c r="B13" s="182" t="s">
        <v>312</v>
      </c>
      <c r="C13" s="189">
        <v>77265</v>
      </c>
      <c r="D13" s="199">
        <v>77265</v>
      </c>
      <c r="E13" s="199">
        <v>77265</v>
      </c>
      <c r="F13" s="198">
        <f t="shared" si="0"/>
        <v>1</v>
      </c>
      <c r="G13" s="199">
        <v>77265</v>
      </c>
      <c r="H13" s="199">
        <v>77265</v>
      </c>
      <c r="I13" s="198">
        <f t="shared" si="1"/>
        <v>1</v>
      </c>
      <c r="J13" s="199">
        <v>77265</v>
      </c>
      <c r="K13" s="199">
        <v>77265</v>
      </c>
      <c r="L13" s="198">
        <f t="shared" si="2"/>
        <v>1</v>
      </c>
      <c r="M13" s="199">
        <v>77265</v>
      </c>
      <c r="N13" s="199">
        <v>77265</v>
      </c>
      <c r="O13" s="198">
        <f t="shared" si="3"/>
        <v>1</v>
      </c>
      <c r="P13" s="199">
        <v>77265</v>
      </c>
      <c r="Q13" s="199">
        <v>77265</v>
      </c>
      <c r="R13" s="198">
        <f t="shared" si="4"/>
        <v>1</v>
      </c>
      <c r="S13" s="180"/>
    </row>
    <row r="14" spans="1:19" ht="33" customHeight="1">
      <c r="A14" s="188">
        <v>7</v>
      </c>
      <c r="B14" s="182" t="s">
        <v>313</v>
      </c>
      <c r="C14" s="183">
        <v>51</v>
      </c>
      <c r="D14" s="199">
        <v>53</v>
      </c>
      <c r="E14" s="199">
        <v>53</v>
      </c>
      <c r="F14" s="198">
        <f t="shared" si="0"/>
        <v>1</v>
      </c>
      <c r="G14" s="199">
        <v>0</v>
      </c>
      <c r="H14" s="199">
        <v>0</v>
      </c>
      <c r="I14" s="198">
        <v>0</v>
      </c>
      <c r="J14" s="199">
        <v>0</v>
      </c>
      <c r="K14" s="199">
        <v>0</v>
      </c>
      <c r="L14" s="198">
        <v>0</v>
      </c>
      <c r="M14" s="199">
        <v>0</v>
      </c>
      <c r="N14" s="199">
        <v>0</v>
      </c>
      <c r="O14" s="198">
        <v>0</v>
      </c>
      <c r="P14" s="199">
        <v>1</v>
      </c>
      <c r="Q14" s="199">
        <v>1</v>
      </c>
      <c r="R14" s="198">
        <f t="shared" si="4"/>
        <v>1</v>
      </c>
      <c r="S14" s="180"/>
    </row>
    <row r="15" spans="1:19" ht="30" customHeight="1">
      <c r="A15" s="188">
        <v>8</v>
      </c>
      <c r="B15" s="182" t="s">
        <v>314</v>
      </c>
      <c r="C15" s="183">
        <v>1</v>
      </c>
      <c r="D15" s="199">
        <v>2</v>
      </c>
      <c r="E15" s="199">
        <v>2</v>
      </c>
      <c r="F15" s="198">
        <f t="shared" si="0"/>
        <v>1</v>
      </c>
      <c r="G15" s="199">
        <v>0</v>
      </c>
      <c r="H15" s="199">
        <v>0</v>
      </c>
      <c r="I15" s="198">
        <v>0</v>
      </c>
      <c r="J15" s="199">
        <v>0</v>
      </c>
      <c r="K15" s="199">
        <v>0</v>
      </c>
      <c r="L15" s="198">
        <v>0</v>
      </c>
      <c r="M15" s="199">
        <v>0</v>
      </c>
      <c r="N15" s="199">
        <v>0</v>
      </c>
      <c r="O15" s="198">
        <v>0</v>
      </c>
      <c r="P15" s="199">
        <v>2</v>
      </c>
      <c r="Q15" s="199">
        <v>2</v>
      </c>
      <c r="R15" s="198">
        <f t="shared" si="4"/>
        <v>1</v>
      </c>
      <c r="S15" s="180"/>
    </row>
    <row r="16" spans="1:19" ht="129.6" customHeight="1">
      <c r="A16" s="188">
        <v>9</v>
      </c>
      <c r="B16" s="182" t="s">
        <v>315</v>
      </c>
      <c r="C16" s="183">
        <v>20</v>
      </c>
      <c r="D16" s="199">
        <v>30</v>
      </c>
      <c r="E16" s="199">
        <v>30</v>
      </c>
      <c r="F16" s="198">
        <f t="shared" si="0"/>
        <v>1</v>
      </c>
      <c r="G16" s="199">
        <v>0</v>
      </c>
      <c r="H16" s="199">
        <v>0</v>
      </c>
      <c r="I16" s="198">
        <v>0</v>
      </c>
      <c r="J16" s="199">
        <v>30</v>
      </c>
      <c r="K16" s="199">
        <v>30</v>
      </c>
      <c r="L16" s="198">
        <f t="shared" si="2"/>
        <v>1</v>
      </c>
      <c r="M16" s="199">
        <v>0</v>
      </c>
      <c r="N16" s="199">
        <v>0</v>
      </c>
      <c r="O16" s="198">
        <v>0</v>
      </c>
      <c r="P16" s="199">
        <v>0</v>
      </c>
      <c r="Q16" s="199">
        <v>0</v>
      </c>
      <c r="R16" s="198">
        <v>0</v>
      </c>
      <c r="S16" s="180"/>
    </row>
    <row r="17" spans="1:46" s="117" customFormat="1" ht="15.6">
      <c r="A17" s="131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</row>
    <row r="18" spans="1:46" s="117" customFormat="1" ht="15.6">
      <c r="A18" s="131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</row>
    <row r="19" spans="1:46" s="117" customFormat="1" ht="29.4" customHeight="1">
      <c r="A19" s="364" t="s">
        <v>289</v>
      </c>
      <c r="B19" s="364"/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64"/>
      <c r="S19" s="364"/>
      <c r="T19" s="116"/>
    </row>
    <row r="20" spans="1:46" s="117" customFormat="1" ht="15.6">
      <c r="A20" s="118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</row>
    <row r="21" spans="1:46" s="106" customFormat="1" ht="17.399999999999999" customHeight="1">
      <c r="A21" s="312" t="s">
        <v>304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</row>
    <row r="22" spans="1:46" s="106" customFormat="1" ht="15.6">
      <c r="A22" s="119"/>
      <c r="B22" s="194"/>
      <c r="C22" s="194"/>
      <c r="D22" s="121"/>
      <c r="E22" s="121"/>
      <c r="F22" s="121"/>
      <c r="G22" s="122"/>
      <c r="H22" s="122"/>
      <c r="I22" s="122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94"/>
      <c r="AL22" s="194"/>
      <c r="AM22" s="194"/>
      <c r="AN22" s="123"/>
      <c r="AO22" s="123"/>
      <c r="AP22" s="123"/>
    </row>
    <row r="23" spans="1:46" ht="15.6">
      <c r="A23" s="129"/>
    </row>
  </sheetData>
  <mergeCells count="13">
    <mergeCell ref="S5:S7"/>
    <mergeCell ref="A19:S19"/>
    <mergeCell ref="A21:S21"/>
    <mergeCell ref="M1:R1"/>
    <mergeCell ref="A2:R2"/>
    <mergeCell ref="A5:A7"/>
    <mergeCell ref="B5:B7"/>
    <mergeCell ref="C5:C7"/>
    <mergeCell ref="D5:F6"/>
    <mergeCell ref="G5:I6"/>
    <mergeCell ref="J5:L6"/>
    <mergeCell ref="M5:O6"/>
    <mergeCell ref="P5:R6"/>
  </mergeCells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9"/>
  <sheetViews>
    <sheetView topLeftCell="E9" zoomScaleNormal="100" workbookViewId="0">
      <selection activeCell="O31" sqref="O31"/>
    </sheetView>
  </sheetViews>
  <sheetFormatPr defaultColWidth="9.109375" defaultRowHeight="13.2"/>
  <cols>
    <col min="1" max="1" width="3.5546875" style="365" customWidth="1"/>
    <col min="2" max="2" width="25.6640625" style="365" customWidth="1"/>
    <col min="3" max="3" width="11.5546875" style="366" customWidth="1"/>
    <col min="4" max="4" width="18.44140625" style="365" customWidth="1"/>
    <col min="5" max="5" width="15.5546875" style="365" customWidth="1"/>
    <col min="6" max="6" width="16" style="365" customWidth="1"/>
    <col min="7" max="7" width="8.44140625" style="365" customWidth="1"/>
    <col min="8" max="8" width="23.109375" style="365" customWidth="1"/>
    <col min="9" max="9" width="20" style="365" customWidth="1"/>
    <col min="10" max="10" width="10.5546875" style="365" customWidth="1"/>
    <col min="11" max="11" width="13.88671875" style="365" customWidth="1"/>
    <col min="12" max="12" width="11.6640625" style="365" customWidth="1"/>
    <col min="13" max="13" width="10.88671875" style="365" hidden="1" customWidth="1"/>
    <col min="14" max="14" width="28.77734375" style="365" customWidth="1"/>
    <col min="15" max="15" width="30.109375" style="365" customWidth="1"/>
    <col min="16" max="248" width="9.109375" style="365"/>
    <col min="249" max="249" width="3.5546875" style="365" customWidth="1"/>
    <col min="250" max="250" width="25.6640625" style="365" customWidth="1"/>
    <col min="251" max="251" width="11.5546875" style="365" customWidth="1"/>
    <col min="252" max="252" width="18.44140625" style="365" customWidth="1"/>
    <col min="253" max="253" width="10.109375" style="365" customWidth="1"/>
    <col min="254" max="254" width="15.5546875" style="365" customWidth="1"/>
    <col min="255" max="255" width="16" style="365" customWidth="1"/>
    <col min="256" max="256" width="7" style="365" customWidth="1"/>
    <col min="257" max="257" width="14.44140625" style="365" customWidth="1"/>
    <col min="258" max="258" width="11" style="365" customWidth="1"/>
    <col min="259" max="260" width="13.88671875" style="365" customWidth="1"/>
    <col min="261" max="261" width="12.109375" style="365" customWidth="1"/>
    <col min="262" max="262" width="13.88671875" style="365" customWidth="1"/>
    <col min="263" max="263" width="11.5546875" style="365" customWidth="1"/>
    <col min="264" max="264" width="15.109375" style="365" customWidth="1"/>
    <col min="265" max="265" width="13.88671875" style="365" customWidth="1"/>
    <col min="266" max="266" width="10.5546875" style="365" customWidth="1"/>
    <col min="267" max="267" width="13.88671875" style="365" customWidth="1"/>
    <col min="268" max="268" width="11.6640625" style="365" customWidth="1"/>
    <col min="269" max="269" width="0" style="365" hidden="1" customWidth="1"/>
    <col min="270" max="270" width="35.109375" style="365" customWidth="1"/>
    <col min="271" max="271" width="36.33203125" style="365" customWidth="1"/>
    <col min="272" max="504" width="9.109375" style="365"/>
    <col min="505" max="505" width="3.5546875" style="365" customWidth="1"/>
    <col min="506" max="506" width="25.6640625" style="365" customWidth="1"/>
    <col min="507" max="507" width="11.5546875" style="365" customWidth="1"/>
    <col min="508" max="508" width="18.44140625" style="365" customWidth="1"/>
    <col min="509" max="509" width="10.109375" style="365" customWidth="1"/>
    <col min="510" max="510" width="15.5546875" style="365" customWidth="1"/>
    <col min="511" max="511" width="16" style="365" customWidth="1"/>
    <col min="512" max="512" width="7" style="365" customWidth="1"/>
    <col min="513" max="513" width="14.44140625" style="365" customWidth="1"/>
    <col min="514" max="514" width="11" style="365" customWidth="1"/>
    <col min="515" max="516" width="13.88671875" style="365" customWidth="1"/>
    <col min="517" max="517" width="12.109375" style="365" customWidth="1"/>
    <col min="518" max="518" width="13.88671875" style="365" customWidth="1"/>
    <col min="519" max="519" width="11.5546875" style="365" customWidth="1"/>
    <col min="520" max="520" width="15.109375" style="365" customWidth="1"/>
    <col min="521" max="521" width="13.88671875" style="365" customWidth="1"/>
    <col min="522" max="522" width="10.5546875" style="365" customWidth="1"/>
    <col min="523" max="523" width="13.88671875" style="365" customWidth="1"/>
    <col min="524" max="524" width="11.6640625" style="365" customWidth="1"/>
    <col min="525" max="525" width="0" style="365" hidden="1" customWidth="1"/>
    <col min="526" max="526" width="35.109375" style="365" customWidth="1"/>
    <col min="527" max="527" width="36.33203125" style="365" customWidth="1"/>
    <col min="528" max="760" width="9.109375" style="365"/>
    <col min="761" max="761" width="3.5546875" style="365" customWidth="1"/>
    <col min="762" max="762" width="25.6640625" style="365" customWidth="1"/>
    <col min="763" max="763" width="11.5546875" style="365" customWidth="1"/>
    <col min="764" max="764" width="18.44140625" style="365" customWidth="1"/>
    <col min="765" max="765" width="10.109375" style="365" customWidth="1"/>
    <col min="766" max="766" width="15.5546875" style="365" customWidth="1"/>
    <col min="767" max="767" width="16" style="365" customWidth="1"/>
    <col min="768" max="768" width="7" style="365" customWidth="1"/>
    <col min="769" max="769" width="14.44140625" style="365" customWidth="1"/>
    <col min="770" max="770" width="11" style="365" customWidth="1"/>
    <col min="771" max="772" width="13.88671875" style="365" customWidth="1"/>
    <col min="773" max="773" width="12.109375" style="365" customWidth="1"/>
    <col min="774" max="774" width="13.88671875" style="365" customWidth="1"/>
    <col min="775" max="775" width="11.5546875" style="365" customWidth="1"/>
    <col min="776" max="776" width="15.109375" style="365" customWidth="1"/>
    <col min="777" max="777" width="13.88671875" style="365" customWidth="1"/>
    <col min="778" max="778" width="10.5546875" style="365" customWidth="1"/>
    <col min="779" max="779" width="13.88671875" style="365" customWidth="1"/>
    <col min="780" max="780" width="11.6640625" style="365" customWidth="1"/>
    <col min="781" max="781" width="0" style="365" hidden="1" customWidth="1"/>
    <col min="782" max="782" width="35.109375" style="365" customWidth="1"/>
    <col min="783" max="783" width="36.33203125" style="365" customWidth="1"/>
    <col min="784" max="1016" width="9.109375" style="365"/>
    <col min="1017" max="1017" width="3.5546875" style="365" customWidth="1"/>
    <col min="1018" max="1018" width="25.6640625" style="365" customWidth="1"/>
    <col min="1019" max="1019" width="11.5546875" style="365" customWidth="1"/>
    <col min="1020" max="1020" width="18.44140625" style="365" customWidth="1"/>
    <col min="1021" max="1021" width="10.109375" style="365" customWidth="1"/>
    <col min="1022" max="1022" width="15.5546875" style="365" customWidth="1"/>
    <col min="1023" max="1023" width="16" style="365" customWidth="1"/>
    <col min="1024" max="1024" width="7" style="365" customWidth="1"/>
    <col min="1025" max="1025" width="14.44140625" style="365" customWidth="1"/>
    <col min="1026" max="1026" width="11" style="365" customWidth="1"/>
    <col min="1027" max="1028" width="13.88671875" style="365" customWidth="1"/>
    <col min="1029" max="1029" width="12.109375" style="365" customWidth="1"/>
    <col min="1030" max="1030" width="13.88671875" style="365" customWidth="1"/>
    <col min="1031" max="1031" width="11.5546875" style="365" customWidth="1"/>
    <col min="1032" max="1032" width="15.109375" style="365" customWidth="1"/>
    <col min="1033" max="1033" width="13.88671875" style="365" customWidth="1"/>
    <col min="1034" max="1034" width="10.5546875" style="365" customWidth="1"/>
    <col min="1035" max="1035" width="13.88671875" style="365" customWidth="1"/>
    <col min="1036" max="1036" width="11.6640625" style="365" customWidth="1"/>
    <col min="1037" max="1037" width="0" style="365" hidden="1" customWidth="1"/>
    <col min="1038" max="1038" width="35.109375" style="365" customWidth="1"/>
    <col min="1039" max="1039" width="36.33203125" style="365" customWidth="1"/>
    <col min="1040" max="1272" width="9.109375" style="365"/>
    <col min="1273" max="1273" width="3.5546875" style="365" customWidth="1"/>
    <col min="1274" max="1274" width="25.6640625" style="365" customWidth="1"/>
    <col min="1275" max="1275" width="11.5546875" style="365" customWidth="1"/>
    <col min="1276" max="1276" width="18.44140625" style="365" customWidth="1"/>
    <col min="1277" max="1277" width="10.109375" style="365" customWidth="1"/>
    <col min="1278" max="1278" width="15.5546875" style="365" customWidth="1"/>
    <col min="1279" max="1279" width="16" style="365" customWidth="1"/>
    <col min="1280" max="1280" width="7" style="365" customWidth="1"/>
    <col min="1281" max="1281" width="14.44140625" style="365" customWidth="1"/>
    <col min="1282" max="1282" width="11" style="365" customWidth="1"/>
    <col min="1283" max="1284" width="13.88671875" style="365" customWidth="1"/>
    <col min="1285" max="1285" width="12.109375" style="365" customWidth="1"/>
    <col min="1286" max="1286" width="13.88671875" style="365" customWidth="1"/>
    <col min="1287" max="1287" width="11.5546875" style="365" customWidth="1"/>
    <col min="1288" max="1288" width="15.109375" style="365" customWidth="1"/>
    <col min="1289" max="1289" width="13.88671875" style="365" customWidth="1"/>
    <col min="1290" max="1290" width="10.5546875" style="365" customWidth="1"/>
    <col min="1291" max="1291" width="13.88671875" style="365" customWidth="1"/>
    <col min="1292" max="1292" width="11.6640625" style="365" customWidth="1"/>
    <col min="1293" max="1293" width="0" style="365" hidden="1" customWidth="1"/>
    <col min="1294" max="1294" width="35.109375" style="365" customWidth="1"/>
    <col min="1295" max="1295" width="36.33203125" style="365" customWidth="1"/>
    <col min="1296" max="1528" width="9.109375" style="365"/>
    <col min="1529" max="1529" width="3.5546875" style="365" customWidth="1"/>
    <col min="1530" max="1530" width="25.6640625" style="365" customWidth="1"/>
    <col min="1531" max="1531" width="11.5546875" style="365" customWidth="1"/>
    <col min="1532" max="1532" width="18.44140625" style="365" customWidth="1"/>
    <col min="1533" max="1533" width="10.109375" style="365" customWidth="1"/>
    <col min="1534" max="1534" width="15.5546875" style="365" customWidth="1"/>
    <col min="1535" max="1535" width="16" style="365" customWidth="1"/>
    <col min="1536" max="1536" width="7" style="365" customWidth="1"/>
    <col min="1537" max="1537" width="14.44140625" style="365" customWidth="1"/>
    <col min="1538" max="1538" width="11" style="365" customWidth="1"/>
    <col min="1539" max="1540" width="13.88671875" style="365" customWidth="1"/>
    <col min="1541" max="1541" width="12.109375" style="365" customWidth="1"/>
    <col min="1542" max="1542" width="13.88671875" style="365" customWidth="1"/>
    <col min="1543" max="1543" width="11.5546875" style="365" customWidth="1"/>
    <col min="1544" max="1544" width="15.109375" style="365" customWidth="1"/>
    <col min="1545" max="1545" width="13.88671875" style="365" customWidth="1"/>
    <col min="1546" max="1546" width="10.5546875" style="365" customWidth="1"/>
    <col min="1547" max="1547" width="13.88671875" style="365" customWidth="1"/>
    <col min="1548" max="1548" width="11.6640625" style="365" customWidth="1"/>
    <col min="1549" max="1549" width="0" style="365" hidden="1" customWidth="1"/>
    <col min="1550" max="1550" width="35.109375" style="365" customWidth="1"/>
    <col min="1551" max="1551" width="36.33203125" style="365" customWidth="1"/>
    <col min="1552" max="1784" width="9.109375" style="365"/>
    <col min="1785" max="1785" width="3.5546875" style="365" customWidth="1"/>
    <col min="1786" max="1786" width="25.6640625" style="365" customWidth="1"/>
    <col min="1787" max="1787" width="11.5546875" style="365" customWidth="1"/>
    <col min="1788" max="1788" width="18.44140625" style="365" customWidth="1"/>
    <col min="1789" max="1789" width="10.109375" style="365" customWidth="1"/>
    <col min="1790" max="1790" width="15.5546875" style="365" customWidth="1"/>
    <col min="1791" max="1791" width="16" style="365" customWidth="1"/>
    <col min="1792" max="1792" width="7" style="365" customWidth="1"/>
    <col min="1793" max="1793" width="14.44140625" style="365" customWidth="1"/>
    <col min="1794" max="1794" width="11" style="365" customWidth="1"/>
    <col min="1795" max="1796" width="13.88671875" style="365" customWidth="1"/>
    <col min="1797" max="1797" width="12.109375" style="365" customWidth="1"/>
    <col min="1798" max="1798" width="13.88671875" style="365" customWidth="1"/>
    <col min="1799" max="1799" width="11.5546875" style="365" customWidth="1"/>
    <col min="1800" max="1800" width="15.109375" style="365" customWidth="1"/>
    <col min="1801" max="1801" width="13.88671875" style="365" customWidth="1"/>
    <col min="1802" max="1802" width="10.5546875" style="365" customWidth="1"/>
    <col min="1803" max="1803" width="13.88671875" style="365" customWidth="1"/>
    <col min="1804" max="1804" width="11.6640625" style="365" customWidth="1"/>
    <col min="1805" max="1805" width="0" style="365" hidden="1" customWidth="1"/>
    <col min="1806" max="1806" width="35.109375" style="365" customWidth="1"/>
    <col min="1807" max="1807" width="36.33203125" style="365" customWidth="1"/>
    <col min="1808" max="2040" width="9.109375" style="365"/>
    <col min="2041" max="2041" width="3.5546875" style="365" customWidth="1"/>
    <col min="2042" max="2042" width="25.6640625" style="365" customWidth="1"/>
    <col min="2043" max="2043" width="11.5546875" style="365" customWidth="1"/>
    <col min="2044" max="2044" width="18.44140625" style="365" customWidth="1"/>
    <col min="2045" max="2045" width="10.109375" style="365" customWidth="1"/>
    <col min="2046" max="2046" width="15.5546875" style="365" customWidth="1"/>
    <col min="2047" max="2047" width="16" style="365" customWidth="1"/>
    <col min="2048" max="2048" width="7" style="365" customWidth="1"/>
    <col min="2049" max="2049" width="14.44140625" style="365" customWidth="1"/>
    <col min="2050" max="2050" width="11" style="365" customWidth="1"/>
    <col min="2051" max="2052" width="13.88671875" style="365" customWidth="1"/>
    <col min="2053" max="2053" width="12.109375" style="365" customWidth="1"/>
    <col min="2054" max="2054" width="13.88671875" style="365" customWidth="1"/>
    <col min="2055" max="2055" width="11.5546875" style="365" customWidth="1"/>
    <col min="2056" max="2056" width="15.109375" style="365" customWidth="1"/>
    <col min="2057" max="2057" width="13.88671875" style="365" customWidth="1"/>
    <col min="2058" max="2058" width="10.5546875" style="365" customWidth="1"/>
    <col min="2059" max="2059" width="13.88671875" style="365" customWidth="1"/>
    <col min="2060" max="2060" width="11.6640625" style="365" customWidth="1"/>
    <col min="2061" max="2061" width="0" style="365" hidden="1" customWidth="1"/>
    <col min="2062" max="2062" width="35.109375" style="365" customWidth="1"/>
    <col min="2063" max="2063" width="36.33203125" style="365" customWidth="1"/>
    <col min="2064" max="2296" width="9.109375" style="365"/>
    <col min="2297" max="2297" width="3.5546875" style="365" customWidth="1"/>
    <col min="2298" max="2298" width="25.6640625" style="365" customWidth="1"/>
    <col min="2299" max="2299" width="11.5546875" style="365" customWidth="1"/>
    <col min="2300" max="2300" width="18.44140625" style="365" customWidth="1"/>
    <col min="2301" max="2301" width="10.109375" style="365" customWidth="1"/>
    <col min="2302" max="2302" width="15.5546875" style="365" customWidth="1"/>
    <col min="2303" max="2303" width="16" style="365" customWidth="1"/>
    <col min="2304" max="2304" width="7" style="365" customWidth="1"/>
    <col min="2305" max="2305" width="14.44140625" style="365" customWidth="1"/>
    <col min="2306" max="2306" width="11" style="365" customWidth="1"/>
    <col min="2307" max="2308" width="13.88671875" style="365" customWidth="1"/>
    <col min="2309" max="2309" width="12.109375" style="365" customWidth="1"/>
    <col min="2310" max="2310" width="13.88671875" style="365" customWidth="1"/>
    <col min="2311" max="2311" width="11.5546875" style="365" customWidth="1"/>
    <col min="2312" max="2312" width="15.109375" style="365" customWidth="1"/>
    <col min="2313" max="2313" width="13.88671875" style="365" customWidth="1"/>
    <col min="2314" max="2314" width="10.5546875" style="365" customWidth="1"/>
    <col min="2315" max="2315" width="13.88671875" style="365" customWidth="1"/>
    <col min="2316" max="2316" width="11.6640625" style="365" customWidth="1"/>
    <col min="2317" max="2317" width="0" style="365" hidden="1" customWidth="1"/>
    <col min="2318" max="2318" width="35.109375" style="365" customWidth="1"/>
    <col min="2319" max="2319" width="36.33203125" style="365" customWidth="1"/>
    <col min="2320" max="2552" width="9.109375" style="365"/>
    <col min="2553" max="2553" width="3.5546875" style="365" customWidth="1"/>
    <col min="2554" max="2554" width="25.6640625" style="365" customWidth="1"/>
    <col min="2555" max="2555" width="11.5546875" style="365" customWidth="1"/>
    <col min="2556" max="2556" width="18.44140625" style="365" customWidth="1"/>
    <col min="2557" max="2557" width="10.109375" style="365" customWidth="1"/>
    <col min="2558" max="2558" width="15.5546875" style="365" customWidth="1"/>
    <col min="2559" max="2559" width="16" style="365" customWidth="1"/>
    <col min="2560" max="2560" width="7" style="365" customWidth="1"/>
    <col min="2561" max="2561" width="14.44140625" style="365" customWidth="1"/>
    <col min="2562" max="2562" width="11" style="365" customWidth="1"/>
    <col min="2563" max="2564" width="13.88671875" style="365" customWidth="1"/>
    <col min="2565" max="2565" width="12.109375" style="365" customWidth="1"/>
    <col min="2566" max="2566" width="13.88671875" style="365" customWidth="1"/>
    <col min="2567" max="2567" width="11.5546875" style="365" customWidth="1"/>
    <col min="2568" max="2568" width="15.109375" style="365" customWidth="1"/>
    <col min="2569" max="2569" width="13.88671875" style="365" customWidth="1"/>
    <col min="2570" max="2570" width="10.5546875" style="365" customWidth="1"/>
    <col min="2571" max="2571" width="13.88671875" style="365" customWidth="1"/>
    <col min="2572" max="2572" width="11.6640625" style="365" customWidth="1"/>
    <col min="2573" max="2573" width="0" style="365" hidden="1" customWidth="1"/>
    <col min="2574" max="2574" width="35.109375" style="365" customWidth="1"/>
    <col min="2575" max="2575" width="36.33203125" style="365" customWidth="1"/>
    <col min="2576" max="2808" width="9.109375" style="365"/>
    <col min="2809" max="2809" width="3.5546875" style="365" customWidth="1"/>
    <col min="2810" max="2810" width="25.6640625" style="365" customWidth="1"/>
    <col min="2811" max="2811" width="11.5546875" style="365" customWidth="1"/>
    <col min="2812" max="2812" width="18.44140625" style="365" customWidth="1"/>
    <col min="2813" max="2813" width="10.109375" style="365" customWidth="1"/>
    <col min="2814" max="2814" width="15.5546875" style="365" customWidth="1"/>
    <col min="2815" max="2815" width="16" style="365" customWidth="1"/>
    <col min="2816" max="2816" width="7" style="365" customWidth="1"/>
    <col min="2817" max="2817" width="14.44140625" style="365" customWidth="1"/>
    <col min="2818" max="2818" width="11" style="365" customWidth="1"/>
    <col min="2819" max="2820" width="13.88671875" style="365" customWidth="1"/>
    <col min="2821" max="2821" width="12.109375" style="365" customWidth="1"/>
    <col min="2822" max="2822" width="13.88671875" style="365" customWidth="1"/>
    <col min="2823" max="2823" width="11.5546875" style="365" customWidth="1"/>
    <col min="2824" max="2824" width="15.109375" style="365" customWidth="1"/>
    <col min="2825" max="2825" width="13.88671875" style="365" customWidth="1"/>
    <col min="2826" max="2826" width="10.5546875" style="365" customWidth="1"/>
    <col min="2827" max="2827" width="13.88671875" style="365" customWidth="1"/>
    <col min="2828" max="2828" width="11.6640625" style="365" customWidth="1"/>
    <col min="2829" max="2829" width="0" style="365" hidden="1" customWidth="1"/>
    <col min="2830" max="2830" width="35.109375" style="365" customWidth="1"/>
    <col min="2831" max="2831" width="36.33203125" style="365" customWidth="1"/>
    <col min="2832" max="3064" width="9.109375" style="365"/>
    <col min="3065" max="3065" width="3.5546875" style="365" customWidth="1"/>
    <col min="3066" max="3066" width="25.6640625" style="365" customWidth="1"/>
    <col min="3067" max="3067" width="11.5546875" style="365" customWidth="1"/>
    <col min="3068" max="3068" width="18.44140625" style="365" customWidth="1"/>
    <col min="3069" max="3069" width="10.109375" style="365" customWidth="1"/>
    <col min="3070" max="3070" width="15.5546875" style="365" customWidth="1"/>
    <col min="3071" max="3071" width="16" style="365" customWidth="1"/>
    <col min="3072" max="3072" width="7" style="365" customWidth="1"/>
    <col min="3073" max="3073" width="14.44140625" style="365" customWidth="1"/>
    <col min="3074" max="3074" width="11" style="365" customWidth="1"/>
    <col min="3075" max="3076" width="13.88671875" style="365" customWidth="1"/>
    <col min="3077" max="3077" width="12.109375" style="365" customWidth="1"/>
    <col min="3078" max="3078" width="13.88671875" style="365" customWidth="1"/>
    <col min="3079" max="3079" width="11.5546875" style="365" customWidth="1"/>
    <col min="3080" max="3080" width="15.109375" style="365" customWidth="1"/>
    <col min="3081" max="3081" width="13.88671875" style="365" customWidth="1"/>
    <col min="3082" max="3082" width="10.5546875" style="365" customWidth="1"/>
    <col min="3083" max="3083" width="13.88671875" style="365" customWidth="1"/>
    <col min="3084" max="3084" width="11.6640625" style="365" customWidth="1"/>
    <col min="3085" max="3085" width="0" style="365" hidden="1" customWidth="1"/>
    <col min="3086" max="3086" width="35.109375" style="365" customWidth="1"/>
    <col min="3087" max="3087" width="36.33203125" style="365" customWidth="1"/>
    <col min="3088" max="3320" width="9.109375" style="365"/>
    <col min="3321" max="3321" width="3.5546875" style="365" customWidth="1"/>
    <col min="3322" max="3322" width="25.6640625" style="365" customWidth="1"/>
    <col min="3323" max="3323" width="11.5546875" style="365" customWidth="1"/>
    <col min="3324" max="3324" width="18.44140625" style="365" customWidth="1"/>
    <col min="3325" max="3325" width="10.109375" style="365" customWidth="1"/>
    <col min="3326" max="3326" width="15.5546875" style="365" customWidth="1"/>
    <col min="3327" max="3327" width="16" style="365" customWidth="1"/>
    <col min="3328" max="3328" width="7" style="365" customWidth="1"/>
    <col min="3329" max="3329" width="14.44140625" style="365" customWidth="1"/>
    <col min="3330" max="3330" width="11" style="365" customWidth="1"/>
    <col min="3331" max="3332" width="13.88671875" style="365" customWidth="1"/>
    <col min="3333" max="3333" width="12.109375" style="365" customWidth="1"/>
    <col min="3334" max="3334" width="13.88671875" style="365" customWidth="1"/>
    <col min="3335" max="3335" width="11.5546875" style="365" customWidth="1"/>
    <col min="3336" max="3336" width="15.109375" style="365" customWidth="1"/>
    <col min="3337" max="3337" width="13.88671875" style="365" customWidth="1"/>
    <col min="3338" max="3338" width="10.5546875" style="365" customWidth="1"/>
    <col min="3339" max="3339" width="13.88671875" style="365" customWidth="1"/>
    <col min="3340" max="3340" width="11.6640625" style="365" customWidth="1"/>
    <col min="3341" max="3341" width="0" style="365" hidden="1" customWidth="1"/>
    <col min="3342" max="3342" width="35.109375" style="365" customWidth="1"/>
    <col min="3343" max="3343" width="36.33203125" style="365" customWidth="1"/>
    <col min="3344" max="3576" width="9.109375" style="365"/>
    <col min="3577" max="3577" width="3.5546875" style="365" customWidth="1"/>
    <col min="3578" max="3578" width="25.6640625" style="365" customWidth="1"/>
    <col min="3579" max="3579" width="11.5546875" style="365" customWidth="1"/>
    <col min="3580" max="3580" width="18.44140625" style="365" customWidth="1"/>
    <col min="3581" max="3581" width="10.109375" style="365" customWidth="1"/>
    <col min="3582" max="3582" width="15.5546875" style="365" customWidth="1"/>
    <col min="3583" max="3583" width="16" style="365" customWidth="1"/>
    <col min="3584" max="3584" width="7" style="365" customWidth="1"/>
    <col min="3585" max="3585" width="14.44140625" style="365" customWidth="1"/>
    <col min="3586" max="3586" width="11" style="365" customWidth="1"/>
    <col min="3587" max="3588" width="13.88671875" style="365" customWidth="1"/>
    <col min="3589" max="3589" width="12.109375" style="365" customWidth="1"/>
    <col min="3590" max="3590" width="13.88671875" style="365" customWidth="1"/>
    <col min="3591" max="3591" width="11.5546875" style="365" customWidth="1"/>
    <col min="3592" max="3592" width="15.109375" style="365" customWidth="1"/>
    <col min="3593" max="3593" width="13.88671875" style="365" customWidth="1"/>
    <col min="3594" max="3594" width="10.5546875" style="365" customWidth="1"/>
    <col min="3595" max="3595" width="13.88671875" style="365" customWidth="1"/>
    <col min="3596" max="3596" width="11.6640625" style="365" customWidth="1"/>
    <col min="3597" max="3597" width="0" style="365" hidden="1" customWidth="1"/>
    <col min="3598" max="3598" width="35.109375" style="365" customWidth="1"/>
    <col min="3599" max="3599" width="36.33203125" style="365" customWidth="1"/>
    <col min="3600" max="3832" width="9.109375" style="365"/>
    <col min="3833" max="3833" width="3.5546875" style="365" customWidth="1"/>
    <col min="3834" max="3834" width="25.6640625" style="365" customWidth="1"/>
    <col min="3835" max="3835" width="11.5546875" style="365" customWidth="1"/>
    <col min="3836" max="3836" width="18.44140625" style="365" customWidth="1"/>
    <col min="3837" max="3837" width="10.109375" style="365" customWidth="1"/>
    <col min="3838" max="3838" width="15.5546875" style="365" customWidth="1"/>
    <col min="3839" max="3839" width="16" style="365" customWidth="1"/>
    <col min="3840" max="3840" width="7" style="365" customWidth="1"/>
    <col min="3841" max="3841" width="14.44140625" style="365" customWidth="1"/>
    <col min="3842" max="3842" width="11" style="365" customWidth="1"/>
    <col min="3843" max="3844" width="13.88671875" style="365" customWidth="1"/>
    <col min="3845" max="3845" width="12.109375" style="365" customWidth="1"/>
    <col min="3846" max="3846" width="13.88671875" style="365" customWidth="1"/>
    <col min="3847" max="3847" width="11.5546875" style="365" customWidth="1"/>
    <col min="3848" max="3848" width="15.109375" style="365" customWidth="1"/>
    <col min="3849" max="3849" width="13.88671875" style="365" customWidth="1"/>
    <col min="3850" max="3850" width="10.5546875" style="365" customWidth="1"/>
    <col min="3851" max="3851" width="13.88671875" style="365" customWidth="1"/>
    <col min="3852" max="3852" width="11.6640625" style="365" customWidth="1"/>
    <col min="3853" max="3853" width="0" style="365" hidden="1" customWidth="1"/>
    <col min="3854" max="3854" width="35.109375" style="365" customWidth="1"/>
    <col min="3855" max="3855" width="36.33203125" style="365" customWidth="1"/>
    <col min="3856" max="4088" width="9.109375" style="365"/>
    <col min="4089" max="4089" width="3.5546875" style="365" customWidth="1"/>
    <col min="4090" max="4090" width="25.6640625" style="365" customWidth="1"/>
    <col min="4091" max="4091" width="11.5546875" style="365" customWidth="1"/>
    <col min="4092" max="4092" width="18.44140625" style="365" customWidth="1"/>
    <col min="4093" max="4093" width="10.109375" style="365" customWidth="1"/>
    <col min="4094" max="4094" width="15.5546875" style="365" customWidth="1"/>
    <col min="4095" max="4095" width="16" style="365" customWidth="1"/>
    <col min="4096" max="4096" width="7" style="365" customWidth="1"/>
    <col min="4097" max="4097" width="14.44140625" style="365" customWidth="1"/>
    <col min="4098" max="4098" width="11" style="365" customWidth="1"/>
    <col min="4099" max="4100" width="13.88671875" style="365" customWidth="1"/>
    <col min="4101" max="4101" width="12.109375" style="365" customWidth="1"/>
    <col min="4102" max="4102" width="13.88671875" style="365" customWidth="1"/>
    <col min="4103" max="4103" width="11.5546875" style="365" customWidth="1"/>
    <col min="4104" max="4104" width="15.109375" style="365" customWidth="1"/>
    <col min="4105" max="4105" width="13.88671875" style="365" customWidth="1"/>
    <col min="4106" max="4106" width="10.5546875" style="365" customWidth="1"/>
    <col min="4107" max="4107" width="13.88671875" style="365" customWidth="1"/>
    <col min="4108" max="4108" width="11.6640625" style="365" customWidth="1"/>
    <col min="4109" max="4109" width="0" style="365" hidden="1" customWidth="1"/>
    <col min="4110" max="4110" width="35.109375" style="365" customWidth="1"/>
    <col min="4111" max="4111" width="36.33203125" style="365" customWidth="1"/>
    <col min="4112" max="4344" width="9.109375" style="365"/>
    <col min="4345" max="4345" width="3.5546875" style="365" customWidth="1"/>
    <col min="4346" max="4346" width="25.6640625" style="365" customWidth="1"/>
    <col min="4347" max="4347" width="11.5546875" style="365" customWidth="1"/>
    <col min="4348" max="4348" width="18.44140625" style="365" customWidth="1"/>
    <col min="4349" max="4349" width="10.109375" style="365" customWidth="1"/>
    <col min="4350" max="4350" width="15.5546875" style="365" customWidth="1"/>
    <col min="4351" max="4351" width="16" style="365" customWidth="1"/>
    <col min="4352" max="4352" width="7" style="365" customWidth="1"/>
    <col min="4353" max="4353" width="14.44140625" style="365" customWidth="1"/>
    <col min="4354" max="4354" width="11" style="365" customWidth="1"/>
    <col min="4355" max="4356" width="13.88671875" style="365" customWidth="1"/>
    <col min="4357" max="4357" width="12.109375" style="365" customWidth="1"/>
    <col min="4358" max="4358" width="13.88671875" style="365" customWidth="1"/>
    <col min="4359" max="4359" width="11.5546875" style="365" customWidth="1"/>
    <col min="4360" max="4360" width="15.109375" style="365" customWidth="1"/>
    <col min="4361" max="4361" width="13.88671875" style="365" customWidth="1"/>
    <col min="4362" max="4362" width="10.5546875" style="365" customWidth="1"/>
    <col min="4363" max="4363" width="13.88671875" style="365" customWidth="1"/>
    <col min="4364" max="4364" width="11.6640625" style="365" customWidth="1"/>
    <col min="4365" max="4365" width="0" style="365" hidden="1" customWidth="1"/>
    <col min="4366" max="4366" width="35.109375" style="365" customWidth="1"/>
    <col min="4367" max="4367" width="36.33203125" style="365" customWidth="1"/>
    <col min="4368" max="4600" width="9.109375" style="365"/>
    <col min="4601" max="4601" width="3.5546875" style="365" customWidth="1"/>
    <col min="4602" max="4602" width="25.6640625" style="365" customWidth="1"/>
    <col min="4603" max="4603" width="11.5546875" style="365" customWidth="1"/>
    <col min="4604" max="4604" width="18.44140625" style="365" customWidth="1"/>
    <col min="4605" max="4605" width="10.109375" style="365" customWidth="1"/>
    <col min="4606" max="4606" width="15.5546875" style="365" customWidth="1"/>
    <col min="4607" max="4607" width="16" style="365" customWidth="1"/>
    <col min="4608" max="4608" width="7" style="365" customWidth="1"/>
    <col min="4609" max="4609" width="14.44140625" style="365" customWidth="1"/>
    <col min="4610" max="4610" width="11" style="365" customWidth="1"/>
    <col min="4611" max="4612" width="13.88671875" style="365" customWidth="1"/>
    <col min="4613" max="4613" width="12.109375" style="365" customWidth="1"/>
    <col min="4614" max="4614" width="13.88671875" style="365" customWidth="1"/>
    <col min="4615" max="4615" width="11.5546875" style="365" customWidth="1"/>
    <col min="4616" max="4616" width="15.109375" style="365" customWidth="1"/>
    <col min="4617" max="4617" width="13.88671875" style="365" customWidth="1"/>
    <col min="4618" max="4618" width="10.5546875" style="365" customWidth="1"/>
    <col min="4619" max="4619" width="13.88671875" style="365" customWidth="1"/>
    <col min="4620" max="4620" width="11.6640625" style="365" customWidth="1"/>
    <col min="4621" max="4621" width="0" style="365" hidden="1" customWidth="1"/>
    <col min="4622" max="4622" width="35.109375" style="365" customWidth="1"/>
    <col min="4623" max="4623" width="36.33203125" style="365" customWidth="1"/>
    <col min="4624" max="4856" width="9.109375" style="365"/>
    <col min="4857" max="4857" width="3.5546875" style="365" customWidth="1"/>
    <col min="4858" max="4858" width="25.6640625" style="365" customWidth="1"/>
    <col min="4859" max="4859" width="11.5546875" style="365" customWidth="1"/>
    <col min="4860" max="4860" width="18.44140625" style="365" customWidth="1"/>
    <col min="4861" max="4861" width="10.109375" style="365" customWidth="1"/>
    <col min="4862" max="4862" width="15.5546875" style="365" customWidth="1"/>
    <col min="4863" max="4863" width="16" style="365" customWidth="1"/>
    <col min="4864" max="4864" width="7" style="365" customWidth="1"/>
    <col min="4865" max="4865" width="14.44140625" style="365" customWidth="1"/>
    <col min="4866" max="4866" width="11" style="365" customWidth="1"/>
    <col min="4867" max="4868" width="13.88671875" style="365" customWidth="1"/>
    <col min="4869" max="4869" width="12.109375" style="365" customWidth="1"/>
    <col min="4870" max="4870" width="13.88671875" style="365" customWidth="1"/>
    <col min="4871" max="4871" width="11.5546875" style="365" customWidth="1"/>
    <col min="4872" max="4872" width="15.109375" style="365" customWidth="1"/>
    <col min="4873" max="4873" width="13.88671875" style="365" customWidth="1"/>
    <col min="4874" max="4874" width="10.5546875" style="365" customWidth="1"/>
    <col min="4875" max="4875" width="13.88671875" style="365" customWidth="1"/>
    <col min="4876" max="4876" width="11.6640625" style="365" customWidth="1"/>
    <col min="4877" max="4877" width="0" style="365" hidden="1" customWidth="1"/>
    <col min="4878" max="4878" width="35.109375" style="365" customWidth="1"/>
    <col min="4879" max="4879" width="36.33203125" style="365" customWidth="1"/>
    <col min="4880" max="5112" width="9.109375" style="365"/>
    <col min="5113" max="5113" width="3.5546875" style="365" customWidth="1"/>
    <col min="5114" max="5114" width="25.6640625" style="365" customWidth="1"/>
    <col min="5115" max="5115" width="11.5546875" style="365" customWidth="1"/>
    <col min="5116" max="5116" width="18.44140625" style="365" customWidth="1"/>
    <col min="5117" max="5117" width="10.109375" style="365" customWidth="1"/>
    <col min="5118" max="5118" width="15.5546875" style="365" customWidth="1"/>
    <col min="5119" max="5119" width="16" style="365" customWidth="1"/>
    <col min="5120" max="5120" width="7" style="365" customWidth="1"/>
    <col min="5121" max="5121" width="14.44140625" style="365" customWidth="1"/>
    <col min="5122" max="5122" width="11" style="365" customWidth="1"/>
    <col min="5123" max="5124" width="13.88671875" style="365" customWidth="1"/>
    <col min="5125" max="5125" width="12.109375" style="365" customWidth="1"/>
    <col min="5126" max="5126" width="13.88671875" style="365" customWidth="1"/>
    <col min="5127" max="5127" width="11.5546875" style="365" customWidth="1"/>
    <col min="5128" max="5128" width="15.109375" style="365" customWidth="1"/>
    <col min="5129" max="5129" width="13.88671875" style="365" customWidth="1"/>
    <col min="5130" max="5130" width="10.5546875" style="365" customWidth="1"/>
    <col min="5131" max="5131" width="13.88671875" style="365" customWidth="1"/>
    <col min="5132" max="5132" width="11.6640625" style="365" customWidth="1"/>
    <col min="5133" max="5133" width="0" style="365" hidden="1" customWidth="1"/>
    <col min="5134" max="5134" width="35.109375" style="365" customWidth="1"/>
    <col min="5135" max="5135" width="36.33203125" style="365" customWidth="1"/>
    <col min="5136" max="5368" width="9.109375" style="365"/>
    <col min="5369" max="5369" width="3.5546875" style="365" customWidth="1"/>
    <col min="5370" max="5370" width="25.6640625" style="365" customWidth="1"/>
    <col min="5371" max="5371" width="11.5546875" style="365" customWidth="1"/>
    <col min="5372" max="5372" width="18.44140625" style="365" customWidth="1"/>
    <col min="5373" max="5373" width="10.109375" style="365" customWidth="1"/>
    <col min="5374" max="5374" width="15.5546875" style="365" customWidth="1"/>
    <col min="5375" max="5375" width="16" style="365" customWidth="1"/>
    <col min="5376" max="5376" width="7" style="365" customWidth="1"/>
    <col min="5377" max="5377" width="14.44140625" style="365" customWidth="1"/>
    <col min="5378" max="5378" width="11" style="365" customWidth="1"/>
    <col min="5379" max="5380" width="13.88671875" style="365" customWidth="1"/>
    <col min="5381" max="5381" width="12.109375" style="365" customWidth="1"/>
    <col min="5382" max="5382" width="13.88671875" style="365" customWidth="1"/>
    <col min="5383" max="5383" width="11.5546875" style="365" customWidth="1"/>
    <col min="5384" max="5384" width="15.109375" style="365" customWidth="1"/>
    <col min="5385" max="5385" width="13.88671875" style="365" customWidth="1"/>
    <col min="5386" max="5386" width="10.5546875" style="365" customWidth="1"/>
    <col min="5387" max="5387" width="13.88671875" style="365" customWidth="1"/>
    <col min="5388" max="5388" width="11.6640625" style="365" customWidth="1"/>
    <col min="5389" max="5389" width="0" style="365" hidden="1" customWidth="1"/>
    <col min="5390" max="5390" width="35.109375" style="365" customWidth="1"/>
    <col min="5391" max="5391" width="36.33203125" style="365" customWidth="1"/>
    <col min="5392" max="5624" width="9.109375" style="365"/>
    <col min="5625" max="5625" width="3.5546875" style="365" customWidth="1"/>
    <col min="5626" max="5626" width="25.6640625" style="365" customWidth="1"/>
    <col min="5627" max="5627" width="11.5546875" style="365" customWidth="1"/>
    <col min="5628" max="5628" width="18.44140625" style="365" customWidth="1"/>
    <col min="5629" max="5629" width="10.109375" style="365" customWidth="1"/>
    <col min="5630" max="5630" width="15.5546875" style="365" customWidth="1"/>
    <col min="5631" max="5631" width="16" style="365" customWidth="1"/>
    <col min="5632" max="5632" width="7" style="365" customWidth="1"/>
    <col min="5633" max="5633" width="14.44140625" style="365" customWidth="1"/>
    <col min="5634" max="5634" width="11" style="365" customWidth="1"/>
    <col min="5635" max="5636" width="13.88671875" style="365" customWidth="1"/>
    <col min="5637" max="5637" width="12.109375" style="365" customWidth="1"/>
    <col min="5638" max="5638" width="13.88671875" style="365" customWidth="1"/>
    <col min="5639" max="5639" width="11.5546875" style="365" customWidth="1"/>
    <col min="5640" max="5640" width="15.109375" style="365" customWidth="1"/>
    <col min="5641" max="5641" width="13.88671875" style="365" customWidth="1"/>
    <col min="5642" max="5642" width="10.5546875" style="365" customWidth="1"/>
    <col min="5643" max="5643" width="13.88671875" style="365" customWidth="1"/>
    <col min="5644" max="5644" width="11.6640625" style="365" customWidth="1"/>
    <col min="5645" max="5645" width="0" style="365" hidden="1" customWidth="1"/>
    <col min="5646" max="5646" width="35.109375" style="365" customWidth="1"/>
    <col min="5647" max="5647" width="36.33203125" style="365" customWidth="1"/>
    <col min="5648" max="5880" width="9.109375" style="365"/>
    <col min="5881" max="5881" width="3.5546875" style="365" customWidth="1"/>
    <col min="5882" max="5882" width="25.6640625" style="365" customWidth="1"/>
    <col min="5883" max="5883" width="11.5546875" style="365" customWidth="1"/>
    <col min="5884" max="5884" width="18.44140625" style="365" customWidth="1"/>
    <col min="5885" max="5885" width="10.109375" style="365" customWidth="1"/>
    <col min="5886" max="5886" width="15.5546875" style="365" customWidth="1"/>
    <col min="5887" max="5887" width="16" style="365" customWidth="1"/>
    <col min="5888" max="5888" width="7" style="365" customWidth="1"/>
    <col min="5889" max="5889" width="14.44140625" style="365" customWidth="1"/>
    <col min="5890" max="5890" width="11" style="365" customWidth="1"/>
    <col min="5891" max="5892" width="13.88671875" style="365" customWidth="1"/>
    <col min="5893" max="5893" width="12.109375" style="365" customWidth="1"/>
    <col min="5894" max="5894" width="13.88671875" style="365" customWidth="1"/>
    <col min="5895" max="5895" width="11.5546875" style="365" customWidth="1"/>
    <col min="5896" max="5896" width="15.109375" style="365" customWidth="1"/>
    <col min="5897" max="5897" width="13.88671875" style="365" customWidth="1"/>
    <col min="5898" max="5898" width="10.5546875" style="365" customWidth="1"/>
    <col min="5899" max="5899" width="13.88671875" style="365" customWidth="1"/>
    <col min="5900" max="5900" width="11.6640625" style="365" customWidth="1"/>
    <col min="5901" max="5901" width="0" style="365" hidden="1" customWidth="1"/>
    <col min="5902" max="5902" width="35.109375" style="365" customWidth="1"/>
    <col min="5903" max="5903" width="36.33203125" style="365" customWidth="1"/>
    <col min="5904" max="6136" width="9.109375" style="365"/>
    <col min="6137" max="6137" width="3.5546875" style="365" customWidth="1"/>
    <col min="6138" max="6138" width="25.6640625" style="365" customWidth="1"/>
    <col min="6139" max="6139" width="11.5546875" style="365" customWidth="1"/>
    <col min="6140" max="6140" width="18.44140625" style="365" customWidth="1"/>
    <col min="6141" max="6141" width="10.109375" style="365" customWidth="1"/>
    <col min="6142" max="6142" width="15.5546875" style="365" customWidth="1"/>
    <col min="6143" max="6143" width="16" style="365" customWidth="1"/>
    <col min="6144" max="6144" width="7" style="365" customWidth="1"/>
    <col min="6145" max="6145" width="14.44140625" style="365" customWidth="1"/>
    <col min="6146" max="6146" width="11" style="365" customWidth="1"/>
    <col min="6147" max="6148" width="13.88671875" style="365" customWidth="1"/>
    <col min="6149" max="6149" width="12.109375" style="365" customWidth="1"/>
    <col min="6150" max="6150" width="13.88671875" style="365" customWidth="1"/>
    <col min="6151" max="6151" width="11.5546875" style="365" customWidth="1"/>
    <col min="6152" max="6152" width="15.109375" style="365" customWidth="1"/>
    <col min="6153" max="6153" width="13.88671875" style="365" customWidth="1"/>
    <col min="6154" max="6154" width="10.5546875" style="365" customWidth="1"/>
    <col min="6155" max="6155" width="13.88671875" style="365" customWidth="1"/>
    <col min="6156" max="6156" width="11.6640625" style="365" customWidth="1"/>
    <col min="6157" max="6157" width="0" style="365" hidden="1" customWidth="1"/>
    <col min="6158" max="6158" width="35.109375" style="365" customWidth="1"/>
    <col min="6159" max="6159" width="36.33203125" style="365" customWidth="1"/>
    <col min="6160" max="6392" width="9.109375" style="365"/>
    <col min="6393" max="6393" width="3.5546875" style="365" customWidth="1"/>
    <col min="6394" max="6394" width="25.6640625" style="365" customWidth="1"/>
    <col min="6395" max="6395" width="11.5546875" style="365" customWidth="1"/>
    <col min="6396" max="6396" width="18.44140625" style="365" customWidth="1"/>
    <col min="6397" max="6397" width="10.109375" style="365" customWidth="1"/>
    <col min="6398" max="6398" width="15.5546875" style="365" customWidth="1"/>
    <col min="6399" max="6399" width="16" style="365" customWidth="1"/>
    <col min="6400" max="6400" width="7" style="365" customWidth="1"/>
    <col min="6401" max="6401" width="14.44140625" style="365" customWidth="1"/>
    <col min="6402" max="6402" width="11" style="365" customWidth="1"/>
    <col min="6403" max="6404" width="13.88671875" style="365" customWidth="1"/>
    <col min="6405" max="6405" width="12.109375" style="365" customWidth="1"/>
    <col min="6406" max="6406" width="13.88671875" style="365" customWidth="1"/>
    <col min="6407" max="6407" width="11.5546875" style="365" customWidth="1"/>
    <col min="6408" max="6408" width="15.109375" style="365" customWidth="1"/>
    <col min="6409" max="6409" width="13.88671875" style="365" customWidth="1"/>
    <col min="6410" max="6410" width="10.5546875" style="365" customWidth="1"/>
    <col min="6411" max="6411" width="13.88671875" style="365" customWidth="1"/>
    <col min="6412" max="6412" width="11.6640625" style="365" customWidth="1"/>
    <col min="6413" max="6413" width="0" style="365" hidden="1" customWidth="1"/>
    <col min="6414" max="6414" width="35.109375" style="365" customWidth="1"/>
    <col min="6415" max="6415" width="36.33203125" style="365" customWidth="1"/>
    <col min="6416" max="6648" width="9.109375" style="365"/>
    <col min="6649" max="6649" width="3.5546875" style="365" customWidth="1"/>
    <col min="6650" max="6650" width="25.6640625" style="365" customWidth="1"/>
    <col min="6651" max="6651" width="11.5546875" style="365" customWidth="1"/>
    <col min="6652" max="6652" width="18.44140625" style="365" customWidth="1"/>
    <col min="6653" max="6653" width="10.109375" style="365" customWidth="1"/>
    <col min="6654" max="6654" width="15.5546875" style="365" customWidth="1"/>
    <col min="6655" max="6655" width="16" style="365" customWidth="1"/>
    <col min="6656" max="6656" width="7" style="365" customWidth="1"/>
    <col min="6657" max="6657" width="14.44140625" style="365" customWidth="1"/>
    <col min="6658" max="6658" width="11" style="365" customWidth="1"/>
    <col min="6659" max="6660" width="13.88671875" style="365" customWidth="1"/>
    <col min="6661" max="6661" width="12.109375" style="365" customWidth="1"/>
    <col min="6662" max="6662" width="13.88671875" style="365" customWidth="1"/>
    <col min="6663" max="6663" width="11.5546875" style="365" customWidth="1"/>
    <col min="6664" max="6664" width="15.109375" style="365" customWidth="1"/>
    <col min="6665" max="6665" width="13.88671875" style="365" customWidth="1"/>
    <col min="6666" max="6666" width="10.5546875" style="365" customWidth="1"/>
    <col min="6667" max="6667" width="13.88671875" style="365" customWidth="1"/>
    <col min="6668" max="6668" width="11.6640625" style="365" customWidth="1"/>
    <col min="6669" max="6669" width="0" style="365" hidden="1" customWidth="1"/>
    <col min="6670" max="6670" width="35.109375" style="365" customWidth="1"/>
    <col min="6671" max="6671" width="36.33203125" style="365" customWidth="1"/>
    <col min="6672" max="6904" width="9.109375" style="365"/>
    <col min="6905" max="6905" width="3.5546875" style="365" customWidth="1"/>
    <col min="6906" max="6906" width="25.6640625" style="365" customWidth="1"/>
    <col min="6907" max="6907" width="11.5546875" style="365" customWidth="1"/>
    <col min="6908" max="6908" width="18.44140625" style="365" customWidth="1"/>
    <col min="6909" max="6909" width="10.109375" style="365" customWidth="1"/>
    <col min="6910" max="6910" width="15.5546875" style="365" customWidth="1"/>
    <col min="6911" max="6911" width="16" style="365" customWidth="1"/>
    <col min="6912" max="6912" width="7" style="365" customWidth="1"/>
    <col min="6913" max="6913" width="14.44140625" style="365" customWidth="1"/>
    <col min="6914" max="6914" width="11" style="365" customWidth="1"/>
    <col min="6915" max="6916" width="13.88671875" style="365" customWidth="1"/>
    <col min="6917" max="6917" width="12.109375" style="365" customWidth="1"/>
    <col min="6918" max="6918" width="13.88671875" style="365" customWidth="1"/>
    <col min="6919" max="6919" width="11.5546875" style="365" customWidth="1"/>
    <col min="6920" max="6920" width="15.109375" style="365" customWidth="1"/>
    <col min="6921" max="6921" width="13.88671875" style="365" customWidth="1"/>
    <col min="6922" max="6922" width="10.5546875" style="365" customWidth="1"/>
    <col min="6923" max="6923" width="13.88671875" style="365" customWidth="1"/>
    <col min="6924" max="6924" width="11.6640625" style="365" customWidth="1"/>
    <col min="6925" max="6925" width="0" style="365" hidden="1" customWidth="1"/>
    <col min="6926" max="6926" width="35.109375" style="365" customWidth="1"/>
    <col min="6927" max="6927" width="36.33203125" style="365" customWidth="1"/>
    <col min="6928" max="7160" width="9.109375" style="365"/>
    <col min="7161" max="7161" width="3.5546875" style="365" customWidth="1"/>
    <col min="7162" max="7162" width="25.6640625" style="365" customWidth="1"/>
    <col min="7163" max="7163" width="11.5546875" style="365" customWidth="1"/>
    <col min="7164" max="7164" width="18.44140625" style="365" customWidth="1"/>
    <col min="7165" max="7165" width="10.109375" style="365" customWidth="1"/>
    <col min="7166" max="7166" width="15.5546875" style="365" customWidth="1"/>
    <col min="7167" max="7167" width="16" style="365" customWidth="1"/>
    <col min="7168" max="7168" width="7" style="365" customWidth="1"/>
    <col min="7169" max="7169" width="14.44140625" style="365" customWidth="1"/>
    <col min="7170" max="7170" width="11" style="365" customWidth="1"/>
    <col min="7171" max="7172" width="13.88671875" style="365" customWidth="1"/>
    <col min="7173" max="7173" width="12.109375" style="365" customWidth="1"/>
    <col min="7174" max="7174" width="13.88671875" style="365" customWidth="1"/>
    <col min="7175" max="7175" width="11.5546875" style="365" customWidth="1"/>
    <col min="7176" max="7176" width="15.109375" style="365" customWidth="1"/>
    <col min="7177" max="7177" width="13.88671875" style="365" customWidth="1"/>
    <col min="7178" max="7178" width="10.5546875" style="365" customWidth="1"/>
    <col min="7179" max="7179" width="13.88671875" style="365" customWidth="1"/>
    <col min="7180" max="7180" width="11.6640625" style="365" customWidth="1"/>
    <col min="7181" max="7181" width="0" style="365" hidden="1" customWidth="1"/>
    <col min="7182" max="7182" width="35.109375" style="365" customWidth="1"/>
    <col min="7183" max="7183" width="36.33203125" style="365" customWidth="1"/>
    <col min="7184" max="7416" width="9.109375" style="365"/>
    <col min="7417" max="7417" width="3.5546875" style="365" customWidth="1"/>
    <col min="7418" max="7418" width="25.6640625" style="365" customWidth="1"/>
    <col min="7419" max="7419" width="11.5546875" style="365" customWidth="1"/>
    <col min="7420" max="7420" width="18.44140625" style="365" customWidth="1"/>
    <col min="7421" max="7421" width="10.109375" style="365" customWidth="1"/>
    <col min="7422" max="7422" width="15.5546875" style="365" customWidth="1"/>
    <col min="7423" max="7423" width="16" style="365" customWidth="1"/>
    <col min="7424" max="7424" width="7" style="365" customWidth="1"/>
    <col min="7425" max="7425" width="14.44140625" style="365" customWidth="1"/>
    <col min="7426" max="7426" width="11" style="365" customWidth="1"/>
    <col min="7427" max="7428" width="13.88671875" style="365" customWidth="1"/>
    <col min="7429" max="7429" width="12.109375" style="365" customWidth="1"/>
    <col min="7430" max="7430" width="13.88671875" style="365" customWidth="1"/>
    <col min="7431" max="7431" width="11.5546875" style="365" customWidth="1"/>
    <col min="7432" max="7432" width="15.109375" style="365" customWidth="1"/>
    <col min="7433" max="7433" width="13.88671875" style="365" customWidth="1"/>
    <col min="7434" max="7434" width="10.5546875" style="365" customWidth="1"/>
    <col min="7435" max="7435" width="13.88671875" style="365" customWidth="1"/>
    <col min="7436" max="7436" width="11.6640625" style="365" customWidth="1"/>
    <col min="7437" max="7437" width="0" style="365" hidden="1" customWidth="1"/>
    <col min="7438" max="7438" width="35.109375" style="365" customWidth="1"/>
    <col min="7439" max="7439" width="36.33203125" style="365" customWidth="1"/>
    <col min="7440" max="7672" width="9.109375" style="365"/>
    <col min="7673" max="7673" width="3.5546875" style="365" customWidth="1"/>
    <col min="7674" max="7674" width="25.6640625" style="365" customWidth="1"/>
    <col min="7675" max="7675" width="11.5546875" style="365" customWidth="1"/>
    <col min="7676" max="7676" width="18.44140625" style="365" customWidth="1"/>
    <col min="7677" max="7677" width="10.109375" style="365" customWidth="1"/>
    <col min="7678" max="7678" width="15.5546875" style="365" customWidth="1"/>
    <col min="7679" max="7679" width="16" style="365" customWidth="1"/>
    <col min="7680" max="7680" width="7" style="365" customWidth="1"/>
    <col min="7681" max="7681" width="14.44140625" style="365" customWidth="1"/>
    <col min="7682" max="7682" width="11" style="365" customWidth="1"/>
    <col min="7683" max="7684" width="13.88671875" style="365" customWidth="1"/>
    <col min="7685" max="7685" width="12.109375" style="365" customWidth="1"/>
    <col min="7686" max="7686" width="13.88671875" style="365" customWidth="1"/>
    <col min="7687" max="7687" width="11.5546875" style="365" customWidth="1"/>
    <col min="7688" max="7688" width="15.109375" style="365" customWidth="1"/>
    <col min="7689" max="7689" width="13.88671875" style="365" customWidth="1"/>
    <col min="7690" max="7690" width="10.5546875" style="365" customWidth="1"/>
    <col min="7691" max="7691" width="13.88671875" style="365" customWidth="1"/>
    <col min="7692" max="7692" width="11.6640625" style="365" customWidth="1"/>
    <col min="7693" max="7693" width="0" style="365" hidden="1" customWidth="1"/>
    <col min="7694" max="7694" width="35.109375" style="365" customWidth="1"/>
    <col min="7695" max="7695" width="36.33203125" style="365" customWidth="1"/>
    <col min="7696" max="7928" width="9.109375" style="365"/>
    <col min="7929" max="7929" width="3.5546875" style="365" customWidth="1"/>
    <col min="7930" max="7930" width="25.6640625" style="365" customWidth="1"/>
    <col min="7931" max="7931" width="11.5546875" style="365" customWidth="1"/>
    <col min="7932" max="7932" width="18.44140625" style="365" customWidth="1"/>
    <col min="7933" max="7933" width="10.109375" style="365" customWidth="1"/>
    <col min="7934" max="7934" width="15.5546875" style="365" customWidth="1"/>
    <col min="7935" max="7935" width="16" style="365" customWidth="1"/>
    <col min="7936" max="7936" width="7" style="365" customWidth="1"/>
    <col min="7937" max="7937" width="14.44140625" style="365" customWidth="1"/>
    <col min="7938" max="7938" width="11" style="365" customWidth="1"/>
    <col min="7939" max="7940" width="13.88671875" style="365" customWidth="1"/>
    <col min="7941" max="7941" width="12.109375" style="365" customWidth="1"/>
    <col min="7942" max="7942" width="13.88671875" style="365" customWidth="1"/>
    <col min="7943" max="7943" width="11.5546875" style="365" customWidth="1"/>
    <col min="7944" max="7944" width="15.109375" style="365" customWidth="1"/>
    <col min="7945" max="7945" width="13.88671875" style="365" customWidth="1"/>
    <col min="7946" max="7946" width="10.5546875" style="365" customWidth="1"/>
    <col min="7947" max="7947" width="13.88671875" style="365" customWidth="1"/>
    <col min="7948" max="7948" width="11.6640625" style="365" customWidth="1"/>
    <col min="7949" max="7949" width="0" style="365" hidden="1" customWidth="1"/>
    <col min="7950" max="7950" width="35.109375" style="365" customWidth="1"/>
    <col min="7951" max="7951" width="36.33203125" style="365" customWidth="1"/>
    <col min="7952" max="8184" width="9.109375" style="365"/>
    <col min="8185" max="8185" width="3.5546875" style="365" customWidth="1"/>
    <col min="8186" max="8186" width="25.6640625" style="365" customWidth="1"/>
    <col min="8187" max="8187" width="11.5546875" style="365" customWidth="1"/>
    <col min="8188" max="8188" width="18.44140625" style="365" customWidth="1"/>
    <col min="8189" max="8189" width="10.109375" style="365" customWidth="1"/>
    <col min="8190" max="8190" width="15.5546875" style="365" customWidth="1"/>
    <col min="8191" max="8191" width="16" style="365" customWidth="1"/>
    <col min="8192" max="8192" width="7" style="365" customWidth="1"/>
    <col min="8193" max="8193" width="14.44140625" style="365" customWidth="1"/>
    <col min="8194" max="8194" width="11" style="365" customWidth="1"/>
    <col min="8195" max="8196" width="13.88671875" style="365" customWidth="1"/>
    <col min="8197" max="8197" width="12.109375" style="365" customWidth="1"/>
    <col min="8198" max="8198" width="13.88671875" style="365" customWidth="1"/>
    <col min="8199" max="8199" width="11.5546875" style="365" customWidth="1"/>
    <col min="8200" max="8200" width="15.109375" style="365" customWidth="1"/>
    <col min="8201" max="8201" width="13.88671875" style="365" customWidth="1"/>
    <col min="8202" max="8202" width="10.5546875" style="365" customWidth="1"/>
    <col min="8203" max="8203" width="13.88671875" style="365" customWidth="1"/>
    <col min="8204" max="8204" width="11.6640625" style="365" customWidth="1"/>
    <col min="8205" max="8205" width="0" style="365" hidden="1" customWidth="1"/>
    <col min="8206" max="8206" width="35.109375" style="365" customWidth="1"/>
    <col min="8207" max="8207" width="36.33203125" style="365" customWidth="1"/>
    <col min="8208" max="8440" width="9.109375" style="365"/>
    <col min="8441" max="8441" width="3.5546875" style="365" customWidth="1"/>
    <col min="8442" max="8442" width="25.6640625" style="365" customWidth="1"/>
    <col min="8443" max="8443" width="11.5546875" style="365" customWidth="1"/>
    <col min="8444" max="8444" width="18.44140625" style="365" customWidth="1"/>
    <col min="8445" max="8445" width="10.109375" style="365" customWidth="1"/>
    <col min="8446" max="8446" width="15.5546875" style="365" customWidth="1"/>
    <col min="8447" max="8447" width="16" style="365" customWidth="1"/>
    <col min="8448" max="8448" width="7" style="365" customWidth="1"/>
    <col min="8449" max="8449" width="14.44140625" style="365" customWidth="1"/>
    <col min="8450" max="8450" width="11" style="365" customWidth="1"/>
    <col min="8451" max="8452" width="13.88671875" style="365" customWidth="1"/>
    <col min="8453" max="8453" width="12.109375" style="365" customWidth="1"/>
    <col min="8454" max="8454" width="13.88671875" style="365" customWidth="1"/>
    <col min="8455" max="8455" width="11.5546875" style="365" customWidth="1"/>
    <col min="8456" max="8456" width="15.109375" style="365" customWidth="1"/>
    <col min="8457" max="8457" width="13.88671875" style="365" customWidth="1"/>
    <col min="8458" max="8458" width="10.5546875" style="365" customWidth="1"/>
    <col min="8459" max="8459" width="13.88671875" style="365" customWidth="1"/>
    <col min="8460" max="8460" width="11.6640625" style="365" customWidth="1"/>
    <col min="8461" max="8461" width="0" style="365" hidden="1" customWidth="1"/>
    <col min="8462" max="8462" width="35.109375" style="365" customWidth="1"/>
    <col min="8463" max="8463" width="36.33203125" style="365" customWidth="1"/>
    <col min="8464" max="8696" width="9.109375" style="365"/>
    <col min="8697" max="8697" width="3.5546875" style="365" customWidth="1"/>
    <col min="8698" max="8698" width="25.6640625" style="365" customWidth="1"/>
    <col min="8699" max="8699" width="11.5546875" style="365" customWidth="1"/>
    <col min="8700" max="8700" width="18.44140625" style="365" customWidth="1"/>
    <col min="8701" max="8701" width="10.109375" style="365" customWidth="1"/>
    <col min="8702" max="8702" width="15.5546875" style="365" customWidth="1"/>
    <col min="8703" max="8703" width="16" style="365" customWidth="1"/>
    <col min="8704" max="8704" width="7" style="365" customWidth="1"/>
    <col min="8705" max="8705" width="14.44140625" style="365" customWidth="1"/>
    <col min="8706" max="8706" width="11" style="365" customWidth="1"/>
    <col min="8707" max="8708" width="13.88671875" style="365" customWidth="1"/>
    <col min="8709" max="8709" width="12.109375" style="365" customWidth="1"/>
    <col min="8710" max="8710" width="13.88671875" style="365" customWidth="1"/>
    <col min="8711" max="8711" width="11.5546875" style="365" customWidth="1"/>
    <col min="8712" max="8712" width="15.109375" style="365" customWidth="1"/>
    <col min="8713" max="8713" width="13.88671875" style="365" customWidth="1"/>
    <col min="8714" max="8714" width="10.5546875" style="365" customWidth="1"/>
    <col min="8715" max="8715" width="13.88671875" style="365" customWidth="1"/>
    <col min="8716" max="8716" width="11.6640625" style="365" customWidth="1"/>
    <col min="8717" max="8717" width="0" style="365" hidden="1" customWidth="1"/>
    <col min="8718" max="8718" width="35.109375" style="365" customWidth="1"/>
    <col min="8719" max="8719" width="36.33203125" style="365" customWidth="1"/>
    <col min="8720" max="8952" width="9.109375" style="365"/>
    <col min="8953" max="8953" width="3.5546875" style="365" customWidth="1"/>
    <col min="8954" max="8954" width="25.6640625" style="365" customWidth="1"/>
    <col min="8955" max="8955" width="11.5546875" style="365" customWidth="1"/>
    <col min="8956" max="8956" width="18.44140625" style="365" customWidth="1"/>
    <col min="8957" max="8957" width="10.109375" style="365" customWidth="1"/>
    <col min="8958" max="8958" width="15.5546875" style="365" customWidth="1"/>
    <col min="8959" max="8959" width="16" style="365" customWidth="1"/>
    <col min="8960" max="8960" width="7" style="365" customWidth="1"/>
    <col min="8961" max="8961" width="14.44140625" style="365" customWidth="1"/>
    <col min="8962" max="8962" width="11" style="365" customWidth="1"/>
    <col min="8963" max="8964" width="13.88671875" style="365" customWidth="1"/>
    <col min="8965" max="8965" width="12.109375" style="365" customWidth="1"/>
    <col min="8966" max="8966" width="13.88671875" style="365" customWidth="1"/>
    <col min="8967" max="8967" width="11.5546875" style="365" customWidth="1"/>
    <col min="8968" max="8968" width="15.109375" style="365" customWidth="1"/>
    <col min="8969" max="8969" width="13.88671875" style="365" customWidth="1"/>
    <col min="8970" max="8970" width="10.5546875" style="365" customWidth="1"/>
    <col min="8971" max="8971" width="13.88671875" style="365" customWidth="1"/>
    <col min="8972" max="8972" width="11.6640625" style="365" customWidth="1"/>
    <col min="8973" max="8973" width="0" style="365" hidden="1" customWidth="1"/>
    <col min="8974" max="8974" width="35.109375" style="365" customWidth="1"/>
    <col min="8975" max="8975" width="36.33203125" style="365" customWidth="1"/>
    <col min="8976" max="9208" width="9.109375" style="365"/>
    <col min="9209" max="9209" width="3.5546875" style="365" customWidth="1"/>
    <col min="9210" max="9210" width="25.6640625" style="365" customWidth="1"/>
    <col min="9211" max="9211" width="11.5546875" style="365" customWidth="1"/>
    <col min="9212" max="9212" width="18.44140625" style="365" customWidth="1"/>
    <col min="9213" max="9213" width="10.109375" style="365" customWidth="1"/>
    <col min="9214" max="9214" width="15.5546875" style="365" customWidth="1"/>
    <col min="9215" max="9215" width="16" style="365" customWidth="1"/>
    <col min="9216" max="9216" width="7" style="365" customWidth="1"/>
    <col min="9217" max="9217" width="14.44140625" style="365" customWidth="1"/>
    <col min="9218" max="9218" width="11" style="365" customWidth="1"/>
    <col min="9219" max="9220" width="13.88671875" style="365" customWidth="1"/>
    <col min="9221" max="9221" width="12.109375" style="365" customWidth="1"/>
    <col min="9222" max="9222" width="13.88671875" style="365" customWidth="1"/>
    <col min="9223" max="9223" width="11.5546875" style="365" customWidth="1"/>
    <col min="9224" max="9224" width="15.109375" style="365" customWidth="1"/>
    <col min="9225" max="9225" width="13.88671875" style="365" customWidth="1"/>
    <col min="9226" max="9226" width="10.5546875" style="365" customWidth="1"/>
    <col min="9227" max="9227" width="13.88671875" style="365" customWidth="1"/>
    <col min="9228" max="9228" width="11.6640625" style="365" customWidth="1"/>
    <col min="9229" max="9229" width="0" style="365" hidden="1" customWidth="1"/>
    <col min="9230" max="9230" width="35.109375" style="365" customWidth="1"/>
    <col min="9231" max="9231" width="36.33203125" style="365" customWidth="1"/>
    <col min="9232" max="9464" width="9.109375" style="365"/>
    <col min="9465" max="9465" width="3.5546875" style="365" customWidth="1"/>
    <col min="9466" max="9466" width="25.6640625" style="365" customWidth="1"/>
    <col min="9467" max="9467" width="11.5546875" style="365" customWidth="1"/>
    <col min="9468" max="9468" width="18.44140625" style="365" customWidth="1"/>
    <col min="9469" max="9469" width="10.109375" style="365" customWidth="1"/>
    <col min="9470" max="9470" width="15.5546875" style="365" customWidth="1"/>
    <col min="9471" max="9471" width="16" style="365" customWidth="1"/>
    <col min="9472" max="9472" width="7" style="365" customWidth="1"/>
    <col min="9473" max="9473" width="14.44140625" style="365" customWidth="1"/>
    <col min="9474" max="9474" width="11" style="365" customWidth="1"/>
    <col min="9475" max="9476" width="13.88671875" style="365" customWidth="1"/>
    <col min="9477" max="9477" width="12.109375" style="365" customWidth="1"/>
    <col min="9478" max="9478" width="13.88671875" style="365" customWidth="1"/>
    <col min="9479" max="9479" width="11.5546875" style="365" customWidth="1"/>
    <col min="9480" max="9480" width="15.109375" style="365" customWidth="1"/>
    <col min="9481" max="9481" width="13.88671875" style="365" customWidth="1"/>
    <col min="9482" max="9482" width="10.5546875" style="365" customWidth="1"/>
    <col min="9483" max="9483" width="13.88671875" style="365" customWidth="1"/>
    <col min="9484" max="9484" width="11.6640625" style="365" customWidth="1"/>
    <col min="9485" max="9485" width="0" style="365" hidden="1" customWidth="1"/>
    <col min="9486" max="9486" width="35.109375" style="365" customWidth="1"/>
    <col min="9487" max="9487" width="36.33203125" style="365" customWidth="1"/>
    <col min="9488" max="9720" width="9.109375" style="365"/>
    <col min="9721" max="9721" width="3.5546875" style="365" customWidth="1"/>
    <col min="9722" max="9722" width="25.6640625" style="365" customWidth="1"/>
    <col min="9723" max="9723" width="11.5546875" style="365" customWidth="1"/>
    <col min="9724" max="9724" width="18.44140625" style="365" customWidth="1"/>
    <col min="9725" max="9725" width="10.109375" style="365" customWidth="1"/>
    <col min="9726" max="9726" width="15.5546875" style="365" customWidth="1"/>
    <col min="9727" max="9727" width="16" style="365" customWidth="1"/>
    <col min="9728" max="9728" width="7" style="365" customWidth="1"/>
    <col min="9729" max="9729" width="14.44140625" style="365" customWidth="1"/>
    <col min="9730" max="9730" width="11" style="365" customWidth="1"/>
    <col min="9731" max="9732" width="13.88671875" style="365" customWidth="1"/>
    <col min="9733" max="9733" width="12.109375" style="365" customWidth="1"/>
    <col min="9734" max="9734" width="13.88671875" style="365" customWidth="1"/>
    <col min="9735" max="9735" width="11.5546875" style="365" customWidth="1"/>
    <col min="9736" max="9736" width="15.109375" style="365" customWidth="1"/>
    <col min="9737" max="9737" width="13.88671875" style="365" customWidth="1"/>
    <col min="9738" max="9738" width="10.5546875" style="365" customWidth="1"/>
    <col min="9739" max="9739" width="13.88671875" style="365" customWidth="1"/>
    <col min="9740" max="9740" width="11.6640625" style="365" customWidth="1"/>
    <col min="9741" max="9741" width="0" style="365" hidden="1" customWidth="1"/>
    <col min="9742" max="9742" width="35.109375" style="365" customWidth="1"/>
    <col min="9743" max="9743" width="36.33203125" style="365" customWidth="1"/>
    <col min="9744" max="9976" width="9.109375" style="365"/>
    <col min="9977" max="9977" width="3.5546875" style="365" customWidth="1"/>
    <col min="9978" max="9978" width="25.6640625" style="365" customWidth="1"/>
    <col min="9979" max="9979" width="11.5546875" style="365" customWidth="1"/>
    <col min="9980" max="9980" width="18.44140625" style="365" customWidth="1"/>
    <col min="9981" max="9981" width="10.109375" style="365" customWidth="1"/>
    <col min="9982" max="9982" width="15.5546875" style="365" customWidth="1"/>
    <col min="9983" max="9983" width="16" style="365" customWidth="1"/>
    <col min="9984" max="9984" width="7" style="365" customWidth="1"/>
    <col min="9985" max="9985" width="14.44140625" style="365" customWidth="1"/>
    <col min="9986" max="9986" width="11" style="365" customWidth="1"/>
    <col min="9987" max="9988" width="13.88671875" style="365" customWidth="1"/>
    <col min="9989" max="9989" width="12.109375" style="365" customWidth="1"/>
    <col min="9990" max="9990" width="13.88671875" style="365" customWidth="1"/>
    <col min="9991" max="9991" width="11.5546875" style="365" customWidth="1"/>
    <col min="9992" max="9992" width="15.109375" style="365" customWidth="1"/>
    <col min="9993" max="9993" width="13.88671875" style="365" customWidth="1"/>
    <col min="9994" max="9994" width="10.5546875" style="365" customWidth="1"/>
    <col min="9995" max="9995" width="13.88671875" style="365" customWidth="1"/>
    <col min="9996" max="9996" width="11.6640625" style="365" customWidth="1"/>
    <col min="9997" max="9997" width="0" style="365" hidden="1" customWidth="1"/>
    <col min="9998" max="9998" width="35.109375" style="365" customWidth="1"/>
    <col min="9999" max="9999" width="36.33203125" style="365" customWidth="1"/>
    <col min="10000" max="10232" width="9.109375" style="365"/>
    <col min="10233" max="10233" width="3.5546875" style="365" customWidth="1"/>
    <col min="10234" max="10234" width="25.6640625" style="365" customWidth="1"/>
    <col min="10235" max="10235" width="11.5546875" style="365" customWidth="1"/>
    <col min="10236" max="10236" width="18.44140625" style="365" customWidth="1"/>
    <col min="10237" max="10237" width="10.109375" style="365" customWidth="1"/>
    <col min="10238" max="10238" width="15.5546875" style="365" customWidth="1"/>
    <col min="10239" max="10239" width="16" style="365" customWidth="1"/>
    <col min="10240" max="10240" width="7" style="365" customWidth="1"/>
    <col min="10241" max="10241" width="14.44140625" style="365" customWidth="1"/>
    <col min="10242" max="10242" width="11" style="365" customWidth="1"/>
    <col min="10243" max="10244" width="13.88671875" style="365" customWidth="1"/>
    <col min="10245" max="10245" width="12.109375" style="365" customWidth="1"/>
    <col min="10246" max="10246" width="13.88671875" style="365" customWidth="1"/>
    <col min="10247" max="10247" width="11.5546875" style="365" customWidth="1"/>
    <col min="10248" max="10248" width="15.109375" style="365" customWidth="1"/>
    <col min="10249" max="10249" width="13.88671875" style="365" customWidth="1"/>
    <col min="10250" max="10250" width="10.5546875" style="365" customWidth="1"/>
    <col min="10251" max="10251" width="13.88671875" style="365" customWidth="1"/>
    <col min="10252" max="10252" width="11.6640625" style="365" customWidth="1"/>
    <col min="10253" max="10253" width="0" style="365" hidden="1" customWidth="1"/>
    <col min="10254" max="10254" width="35.109375" style="365" customWidth="1"/>
    <col min="10255" max="10255" width="36.33203125" style="365" customWidth="1"/>
    <col min="10256" max="10488" width="9.109375" style="365"/>
    <col min="10489" max="10489" width="3.5546875" style="365" customWidth="1"/>
    <col min="10490" max="10490" width="25.6640625" style="365" customWidth="1"/>
    <col min="10491" max="10491" width="11.5546875" style="365" customWidth="1"/>
    <col min="10492" max="10492" width="18.44140625" style="365" customWidth="1"/>
    <col min="10493" max="10493" width="10.109375" style="365" customWidth="1"/>
    <col min="10494" max="10494" width="15.5546875" style="365" customWidth="1"/>
    <col min="10495" max="10495" width="16" style="365" customWidth="1"/>
    <col min="10496" max="10496" width="7" style="365" customWidth="1"/>
    <col min="10497" max="10497" width="14.44140625" style="365" customWidth="1"/>
    <col min="10498" max="10498" width="11" style="365" customWidth="1"/>
    <col min="10499" max="10500" width="13.88671875" style="365" customWidth="1"/>
    <col min="10501" max="10501" width="12.109375" style="365" customWidth="1"/>
    <col min="10502" max="10502" width="13.88671875" style="365" customWidth="1"/>
    <col min="10503" max="10503" width="11.5546875" style="365" customWidth="1"/>
    <col min="10504" max="10504" width="15.109375" style="365" customWidth="1"/>
    <col min="10505" max="10505" width="13.88671875" style="365" customWidth="1"/>
    <col min="10506" max="10506" width="10.5546875" style="365" customWidth="1"/>
    <col min="10507" max="10507" width="13.88671875" style="365" customWidth="1"/>
    <col min="10508" max="10508" width="11.6640625" style="365" customWidth="1"/>
    <col min="10509" max="10509" width="0" style="365" hidden="1" customWidth="1"/>
    <col min="10510" max="10510" width="35.109375" style="365" customWidth="1"/>
    <col min="10511" max="10511" width="36.33203125" style="365" customWidth="1"/>
    <col min="10512" max="10744" width="9.109375" style="365"/>
    <col min="10745" max="10745" width="3.5546875" style="365" customWidth="1"/>
    <col min="10746" max="10746" width="25.6640625" style="365" customWidth="1"/>
    <col min="10747" max="10747" width="11.5546875" style="365" customWidth="1"/>
    <col min="10748" max="10748" width="18.44140625" style="365" customWidth="1"/>
    <col min="10749" max="10749" width="10.109375" style="365" customWidth="1"/>
    <col min="10750" max="10750" width="15.5546875" style="365" customWidth="1"/>
    <col min="10751" max="10751" width="16" style="365" customWidth="1"/>
    <col min="10752" max="10752" width="7" style="365" customWidth="1"/>
    <col min="10753" max="10753" width="14.44140625" style="365" customWidth="1"/>
    <col min="10754" max="10754" width="11" style="365" customWidth="1"/>
    <col min="10755" max="10756" width="13.88671875" style="365" customWidth="1"/>
    <col min="10757" max="10757" width="12.109375" style="365" customWidth="1"/>
    <col min="10758" max="10758" width="13.88671875" style="365" customWidth="1"/>
    <col min="10759" max="10759" width="11.5546875" style="365" customWidth="1"/>
    <col min="10760" max="10760" width="15.109375" style="365" customWidth="1"/>
    <col min="10761" max="10761" width="13.88671875" style="365" customWidth="1"/>
    <col min="10762" max="10762" width="10.5546875" style="365" customWidth="1"/>
    <col min="10763" max="10763" width="13.88671875" style="365" customWidth="1"/>
    <col min="10764" max="10764" width="11.6640625" style="365" customWidth="1"/>
    <col min="10765" max="10765" width="0" style="365" hidden="1" customWidth="1"/>
    <col min="10766" max="10766" width="35.109375" style="365" customWidth="1"/>
    <col min="10767" max="10767" width="36.33203125" style="365" customWidth="1"/>
    <col min="10768" max="11000" width="9.109375" style="365"/>
    <col min="11001" max="11001" width="3.5546875" style="365" customWidth="1"/>
    <col min="11002" max="11002" width="25.6640625" style="365" customWidth="1"/>
    <col min="11003" max="11003" width="11.5546875" style="365" customWidth="1"/>
    <col min="11004" max="11004" width="18.44140625" style="365" customWidth="1"/>
    <col min="11005" max="11005" width="10.109375" style="365" customWidth="1"/>
    <col min="11006" max="11006" width="15.5546875" style="365" customWidth="1"/>
    <col min="11007" max="11007" width="16" style="365" customWidth="1"/>
    <col min="11008" max="11008" width="7" style="365" customWidth="1"/>
    <col min="11009" max="11009" width="14.44140625" style="365" customWidth="1"/>
    <col min="11010" max="11010" width="11" style="365" customWidth="1"/>
    <col min="11011" max="11012" width="13.88671875" style="365" customWidth="1"/>
    <col min="11013" max="11013" width="12.109375" style="365" customWidth="1"/>
    <col min="11014" max="11014" width="13.88671875" style="365" customWidth="1"/>
    <col min="11015" max="11015" width="11.5546875" style="365" customWidth="1"/>
    <col min="11016" max="11016" width="15.109375" style="365" customWidth="1"/>
    <col min="11017" max="11017" width="13.88671875" style="365" customWidth="1"/>
    <col min="11018" max="11018" width="10.5546875" style="365" customWidth="1"/>
    <col min="11019" max="11019" width="13.88671875" style="365" customWidth="1"/>
    <col min="11020" max="11020" width="11.6640625" style="365" customWidth="1"/>
    <col min="11021" max="11021" width="0" style="365" hidden="1" customWidth="1"/>
    <col min="11022" max="11022" width="35.109375" style="365" customWidth="1"/>
    <col min="11023" max="11023" width="36.33203125" style="365" customWidth="1"/>
    <col min="11024" max="11256" width="9.109375" style="365"/>
    <col min="11257" max="11257" width="3.5546875" style="365" customWidth="1"/>
    <col min="11258" max="11258" width="25.6640625" style="365" customWidth="1"/>
    <col min="11259" max="11259" width="11.5546875" style="365" customWidth="1"/>
    <col min="11260" max="11260" width="18.44140625" style="365" customWidth="1"/>
    <col min="11261" max="11261" width="10.109375" style="365" customWidth="1"/>
    <col min="11262" max="11262" width="15.5546875" style="365" customWidth="1"/>
    <col min="11263" max="11263" width="16" style="365" customWidth="1"/>
    <col min="11264" max="11264" width="7" style="365" customWidth="1"/>
    <col min="11265" max="11265" width="14.44140625" style="365" customWidth="1"/>
    <col min="11266" max="11266" width="11" style="365" customWidth="1"/>
    <col min="11267" max="11268" width="13.88671875" style="365" customWidth="1"/>
    <col min="11269" max="11269" width="12.109375" style="365" customWidth="1"/>
    <col min="11270" max="11270" width="13.88671875" style="365" customWidth="1"/>
    <col min="11271" max="11271" width="11.5546875" style="365" customWidth="1"/>
    <col min="11272" max="11272" width="15.109375" style="365" customWidth="1"/>
    <col min="11273" max="11273" width="13.88671875" style="365" customWidth="1"/>
    <col min="11274" max="11274" width="10.5546875" style="365" customWidth="1"/>
    <col min="11275" max="11275" width="13.88671875" style="365" customWidth="1"/>
    <col min="11276" max="11276" width="11.6640625" style="365" customWidth="1"/>
    <col min="11277" max="11277" width="0" style="365" hidden="1" customWidth="1"/>
    <col min="11278" max="11278" width="35.109375" style="365" customWidth="1"/>
    <col min="11279" max="11279" width="36.33203125" style="365" customWidth="1"/>
    <col min="11280" max="11512" width="9.109375" style="365"/>
    <col min="11513" max="11513" width="3.5546875" style="365" customWidth="1"/>
    <col min="11514" max="11514" width="25.6640625" style="365" customWidth="1"/>
    <col min="11515" max="11515" width="11.5546875" style="365" customWidth="1"/>
    <col min="11516" max="11516" width="18.44140625" style="365" customWidth="1"/>
    <col min="11517" max="11517" width="10.109375" style="365" customWidth="1"/>
    <col min="11518" max="11518" width="15.5546875" style="365" customWidth="1"/>
    <col min="11519" max="11519" width="16" style="365" customWidth="1"/>
    <col min="11520" max="11520" width="7" style="365" customWidth="1"/>
    <col min="11521" max="11521" width="14.44140625" style="365" customWidth="1"/>
    <col min="11522" max="11522" width="11" style="365" customWidth="1"/>
    <col min="11523" max="11524" width="13.88671875" style="365" customWidth="1"/>
    <col min="11525" max="11525" width="12.109375" style="365" customWidth="1"/>
    <col min="11526" max="11526" width="13.88671875" style="365" customWidth="1"/>
    <col min="11527" max="11527" width="11.5546875" style="365" customWidth="1"/>
    <col min="11528" max="11528" width="15.109375" style="365" customWidth="1"/>
    <col min="11529" max="11529" width="13.88671875" style="365" customWidth="1"/>
    <col min="11530" max="11530" width="10.5546875" style="365" customWidth="1"/>
    <col min="11531" max="11531" width="13.88671875" style="365" customWidth="1"/>
    <col min="11532" max="11532" width="11.6640625" style="365" customWidth="1"/>
    <col min="11533" max="11533" width="0" style="365" hidden="1" customWidth="1"/>
    <col min="11534" max="11534" width="35.109375" style="365" customWidth="1"/>
    <col min="11535" max="11535" width="36.33203125" style="365" customWidth="1"/>
    <col min="11536" max="11768" width="9.109375" style="365"/>
    <col min="11769" max="11769" width="3.5546875" style="365" customWidth="1"/>
    <col min="11770" max="11770" width="25.6640625" style="365" customWidth="1"/>
    <col min="11771" max="11771" width="11.5546875" style="365" customWidth="1"/>
    <col min="11772" max="11772" width="18.44140625" style="365" customWidth="1"/>
    <col min="11773" max="11773" width="10.109375" style="365" customWidth="1"/>
    <col min="11774" max="11774" width="15.5546875" style="365" customWidth="1"/>
    <col min="11775" max="11775" width="16" style="365" customWidth="1"/>
    <col min="11776" max="11776" width="7" style="365" customWidth="1"/>
    <col min="11777" max="11777" width="14.44140625" style="365" customWidth="1"/>
    <col min="11778" max="11778" width="11" style="365" customWidth="1"/>
    <col min="11779" max="11780" width="13.88671875" style="365" customWidth="1"/>
    <col min="11781" max="11781" width="12.109375" style="365" customWidth="1"/>
    <col min="11782" max="11782" width="13.88671875" style="365" customWidth="1"/>
    <col min="11783" max="11783" width="11.5546875" style="365" customWidth="1"/>
    <col min="11784" max="11784" width="15.109375" style="365" customWidth="1"/>
    <col min="11785" max="11785" width="13.88671875" style="365" customWidth="1"/>
    <col min="11786" max="11786" width="10.5546875" style="365" customWidth="1"/>
    <col min="11787" max="11787" width="13.88671875" style="365" customWidth="1"/>
    <col min="11788" max="11788" width="11.6640625" style="365" customWidth="1"/>
    <col min="11789" max="11789" width="0" style="365" hidden="1" customWidth="1"/>
    <col min="11790" max="11790" width="35.109375" style="365" customWidth="1"/>
    <col min="11791" max="11791" width="36.33203125" style="365" customWidth="1"/>
    <col min="11792" max="12024" width="9.109375" style="365"/>
    <col min="12025" max="12025" width="3.5546875" style="365" customWidth="1"/>
    <col min="12026" max="12026" width="25.6640625" style="365" customWidth="1"/>
    <col min="12027" max="12027" width="11.5546875" style="365" customWidth="1"/>
    <col min="12028" max="12028" width="18.44140625" style="365" customWidth="1"/>
    <col min="12029" max="12029" width="10.109375" style="365" customWidth="1"/>
    <col min="12030" max="12030" width="15.5546875" style="365" customWidth="1"/>
    <col min="12031" max="12031" width="16" style="365" customWidth="1"/>
    <col min="12032" max="12032" width="7" style="365" customWidth="1"/>
    <col min="12033" max="12033" width="14.44140625" style="365" customWidth="1"/>
    <col min="12034" max="12034" width="11" style="365" customWidth="1"/>
    <col min="12035" max="12036" width="13.88671875" style="365" customWidth="1"/>
    <col min="12037" max="12037" width="12.109375" style="365" customWidth="1"/>
    <col min="12038" max="12038" width="13.88671875" style="365" customWidth="1"/>
    <col min="12039" max="12039" width="11.5546875" style="365" customWidth="1"/>
    <col min="12040" max="12040" width="15.109375" style="365" customWidth="1"/>
    <col min="12041" max="12041" width="13.88671875" style="365" customWidth="1"/>
    <col min="12042" max="12042" width="10.5546875" style="365" customWidth="1"/>
    <col min="12043" max="12043" width="13.88671875" style="365" customWidth="1"/>
    <col min="12044" max="12044" width="11.6640625" style="365" customWidth="1"/>
    <col min="12045" max="12045" width="0" style="365" hidden="1" customWidth="1"/>
    <col min="12046" max="12046" width="35.109375" style="365" customWidth="1"/>
    <col min="12047" max="12047" width="36.33203125" style="365" customWidth="1"/>
    <col min="12048" max="12280" width="9.109375" style="365"/>
    <col min="12281" max="12281" width="3.5546875" style="365" customWidth="1"/>
    <col min="12282" max="12282" width="25.6640625" style="365" customWidth="1"/>
    <col min="12283" max="12283" width="11.5546875" style="365" customWidth="1"/>
    <col min="12284" max="12284" width="18.44140625" style="365" customWidth="1"/>
    <col min="12285" max="12285" width="10.109375" style="365" customWidth="1"/>
    <col min="12286" max="12286" width="15.5546875" style="365" customWidth="1"/>
    <col min="12287" max="12287" width="16" style="365" customWidth="1"/>
    <col min="12288" max="12288" width="7" style="365" customWidth="1"/>
    <col min="12289" max="12289" width="14.44140625" style="365" customWidth="1"/>
    <col min="12290" max="12290" width="11" style="365" customWidth="1"/>
    <col min="12291" max="12292" width="13.88671875" style="365" customWidth="1"/>
    <col min="12293" max="12293" width="12.109375" style="365" customWidth="1"/>
    <col min="12294" max="12294" width="13.88671875" style="365" customWidth="1"/>
    <col min="12295" max="12295" width="11.5546875" style="365" customWidth="1"/>
    <col min="12296" max="12296" width="15.109375" style="365" customWidth="1"/>
    <col min="12297" max="12297" width="13.88671875" style="365" customWidth="1"/>
    <col min="12298" max="12298" width="10.5546875" style="365" customWidth="1"/>
    <col min="12299" max="12299" width="13.88671875" style="365" customWidth="1"/>
    <col min="12300" max="12300" width="11.6640625" style="365" customWidth="1"/>
    <col min="12301" max="12301" width="0" style="365" hidden="1" customWidth="1"/>
    <col min="12302" max="12302" width="35.109375" style="365" customWidth="1"/>
    <col min="12303" max="12303" width="36.33203125" style="365" customWidth="1"/>
    <col min="12304" max="12536" width="9.109375" style="365"/>
    <col min="12537" max="12537" width="3.5546875" style="365" customWidth="1"/>
    <col min="12538" max="12538" width="25.6640625" style="365" customWidth="1"/>
    <col min="12539" max="12539" width="11.5546875" style="365" customWidth="1"/>
    <col min="12540" max="12540" width="18.44140625" style="365" customWidth="1"/>
    <col min="12541" max="12541" width="10.109375" style="365" customWidth="1"/>
    <col min="12542" max="12542" width="15.5546875" style="365" customWidth="1"/>
    <col min="12543" max="12543" width="16" style="365" customWidth="1"/>
    <col min="12544" max="12544" width="7" style="365" customWidth="1"/>
    <col min="12545" max="12545" width="14.44140625" style="365" customWidth="1"/>
    <col min="12546" max="12546" width="11" style="365" customWidth="1"/>
    <col min="12547" max="12548" width="13.88671875" style="365" customWidth="1"/>
    <col min="12549" max="12549" width="12.109375" style="365" customWidth="1"/>
    <col min="12550" max="12550" width="13.88671875" style="365" customWidth="1"/>
    <col min="12551" max="12551" width="11.5546875" style="365" customWidth="1"/>
    <col min="12552" max="12552" width="15.109375" style="365" customWidth="1"/>
    <col min="12553" max="12553" width="13.88671875" style="365" customWidth="1"/>
    <col min="12554" max="12554" width="10.5546875" style="365" customWidth="1"/>
    <col min="12555" max="12555" width="13.88671875" style="365" customWidth="1"/>
    <col min="12556" max="12556" width="11.6640625" style="365" customWidth="1"/>
    <col min="12557" max="12557" width="0" style="365" hidden="1" customWidth="1"/>
    <col min="12558" max="12558" width="35.109375" style="365" customWidth="1"/>
    <col min="12559" max="12559" width="36.33203125" style="365" customWidth="1"/>
    <col min="12560" max="12792" width="9.109375" style="365"/>
    <col min="12793" max="12793" width="3.5546875" style="365" customWidth="1"/>
    <col min="12794" max="12794" width="25.6640625" style="365" customWidth="1"/>
    <col min="12795" max="12795" width="11.5546875" style="365" customWidth="1"/>
    <col min="12796" max="12796" width="18.44140625" style="365" customWidth="1"/>
    <col min="12797" max="12797" width="10.109375" style="365" customWidth="1"/>
    <col min="12798" max="12798" width="15.5546875" style="365" customWidth="1"/>
    <col min="12799" max="12799" width="16" style="365" customWidth="1"/>
    <col min="12800" max="12800" width="7" style="365" customWidth="1"/>
    <col min="12801" max="12801" width="14.44140625" style="365" customWidth="1"/>
    <col min="12802" max="12802" width="11" style="365" customWidth="1"/>
    <col min="12803" max="12804" width="13.88671875" style="365" customWidth="1"/>
    <col min="12805" max="12805" width="12.109375" style="365" customWidth="1"/>
    <col min="12806" max="12806" width="13.88671875" style="365" customWidth="1"/>
    <col min="12807" max="12807" width="11.5546875" style="365" customWidth="1"/>
    <col min="12808" max="12808" width="15.109375" style="365" customWidth="1"/>
    <col min="12809" max="12809" width="13.88671875" style="365" customWidth="1"/>
    <col min="12810" max="12810" width="10.5546875" style="365" customWidth="1"/>
    <col min="12811" max="12811" width="13.88671875" style="365" customWidth="1"/>
    <col min="12812" max="12812" width="11.6640625" style="365" customWidth="1"/>
    <col min="12813" max="12813" width="0" style="365" hidden="1" customWidth="1"/>
    <col min="12814" max="12814" width="35.109375" style="365" customWidth="1"/>
    <col min="12815" max="12815" width="36.33203125" style="365" customWidth="1"/>
    <col min="12816" max="13048" width="9.109375" style="365"/>
    <col min="13049" max="13049" width="3.5546875" style="365" customWidth="1"/>
    <col min="13050" max="13050" width="25.6640625" style="365" customWidth="1"/>
    <col min="13051" max="13051" width="11.5546875" style="365" customWidth="1"/>
    <col min="13052" max="13052" width="18.44140625" style="365" customWidth="1"/>
    <col min="13053" max="13053" width="10.109375" style="365" customWidth="1"/>
    <col min="13054" max="13054" width="15.5546875" style="365" customWidth="1"/>
    <col min="13055" max="13055" width="16" style="365" customWidth="1"/>
    <col min="13056" max="13056" width="7" style="365" customWidth="1"/>
    <col min="13057" max="13057" width="14.44140625" style="365" customWidth="1"/>
    <col min="13058" max="13058" width="11" style="365" customWidth="1"/>
    <col min="13059" max="13060" width="13.88671875" style="365" customWidth="1"/>
    <col min="13061" max="13061" width="12.109375" style="365" customWidth="1"/>
    <col min="13062" max="13062" width="13.88671875" style="365" customWidth="1"/>
    <col min="13063" max="13063" width="11.5546875" style="365" customWidth="1"/>
    <col min="13064" max="13064" width="15.109375" style="365" customWidth="1"/>
    <col min="13065" max="13065" width="13.88671875" style="365" customWidth="1"/>
    <col min="13066" max="13066" width="10.5546875" style="365" customWidth="1"/>
    <col min="13067" max="13067" width="13.88671875" style="365" customWidth="1"/>
    <col min="13068" max="13068" width="11.6640625" style="365" customWidth="1"/>
    <col min="13069" max="13069" width="0" style="365" hidden="1" customWidth="1"/>
    <col min="13070" max="13070" width="35.109375" style="365" customWidth="1"/>
    <col min="13071" max="13071" width="36.33203125" style="365" customWidth="1"/>
    <col min="13072" max="13304" width="9.109375" style="365"/>
    <col min="13305" max="13305" width="3.5546875" style="365" customWidth="1"/>
    <col min="13306" max="13306" width="25.6640625" style="365" customWidth="1"/>
    <col min="13307" max="13307" width="11.5546875" style="365" customWidth="1"/>
    <col min="13308" max="13308" width="18.44140625" style="365" customWidth="1"/>
    <col min="13309" max="13309" width="10.109375" style="365" customWidth="1"/>
    <col min="13310" max="13310" width="15.5546875" style="365" customWidth="1"/>
    <col min="13311" max="13311" width="16" style="365" customWidth="1"/>
    <col min="13312" max="13312" width="7" style="365" customWidth="1"/>
    <col min="13313" max="13313" width="14.44140625" style="365" customWidth="1"/>
    <col min="13314" max="13314" width="11" style="365" customWidth="1"/>
    <col min="13315" max="13316" width="13.88671875" style="365" customWidth="1"/>
    <col min="13317" max="13317" width="12.109375" style="365" customWidth="1"/>
    <col min="13318" max="13318" width="13.88671875" style="365" customWidth="1"/>
    <col min="13319" max="13319" width="11.5546875" style="365" customWidth="1"/>
    <col min="13320" max="13320" width="15.109375" style="365" customWidth="1"/>
    <col min="13321" max="13321" width="13.88671875" style="365" customWidth="1"/>
    <col min="13322" max="13322" width="10.5546875" style="365" customWidth="1"/>
    <col min="13323" max="13323" width="13.88671875" style="365" customWidth="1"/>
    <col min="13324" max="13324" width="11.6640625" style="365" customWidth="1"/>
    <col min="13325" max="13325" width="0" style="365" hidden="1" customWidth="1"/>
    <col min="13326" max="13326" width="35.109375" style="365" customWidth="1"/>
    <col min="13327" max="13327" width="36.33203125" style="365" customWidth="1"/>
    <col min="13328" max="13560" width="9.109375" style="365"/>
    <col min="13561" max="13561" width="3.5546875" style="365" customWidth="1"/>
    <col min="13562" max="13562" width="25.6640625" style="365" customWidth="1"/>
    <col min="13563" max="13563" width="11.5546875" style="365" customWidth="1"/>
    <col min="13564" max="13564" width="18.44140625" style="365" customWidth="1"/>
    <col min="13565" max="13565" width="10.109375" style="365" customWidth="1"/>
    <col min="13566" max="13566" width="15.5546875" style="365" customWidth="1"/>
    <col min="13567" max="13567" width="16" style="365" customWidth="1"/>
    <col min="13568" max="13568" width="7" style="365" customWidth="1"/>
    <col min="13569" max="13569" width="14.44140625" style="365" customWidth="1"/>
    <col min="13570" max="13570" width="11" style="365" customWidth="1"/>
    <col min="13571" max="13572" width="13.88671875" style="365" customWidth="1"/>
    <col min="13573" max="13573" width="12.109375" style="365" customWidth="1"/>
    <col min="13574" max="13574" width="13.88671875" style="365" customWidth="1"/>
    <col min="13575" max="13575" width="11.5546875" style="365" customWidth="1"/>
    <col min="13576" max="13576" width="15.109375" style="365" customWidth="1"/>
    <col min="13577" max="13577" width="13.88671875" style="365" customWidth="1"/>
    <col min="13578" max="13578" width="10.5546875" style="365" customWidth="1"/>
    <col min="13579" max="13579" width="13.88671875" style="365" customWidth="1"/>
    <col min="13580" max="13580" width="11.6640625" style="365" customWidth="1"/>
    <col min="13581" max="13581" width="0" style="365" hidden="1" customWidth="1"/>
    <col min="13582" max="13582" width="35.109375" style="365" customWidth="1"/>
    <col min="13583" max="13583" width="36.33203125" style="365" customWidth="1"/>
    <col min="13584" max="13816" width="9.109375" style="365"/>
    <col min="13817" max="13817" width="3.5546875" style="365" customWidth="1"/>
    <col min="13818" max="13818" width="25.6640625" style="365" customWidth="1"/>
    <col min="13819" max="13819" width="11.5546875" style="365" customWidth="1"/>
    <col min="13820" max="13820" width="18.44140625" style="365" customWidth="1"/>
    <col min="13821" max="13821" width="10.109375" style="365" customWidth="1"/>
    <col min="13822" max="13822" width="15.5546875" style="365" customWidth="1"/>
    <col min="13823" max="13823" width="16" style="365" customWidth="1"/>
    <col min="13824" max="13824" width="7" style="365" customWidth="1"/>
    <col min="13825" max="13825" width="14.44140625" style="365" customWidth="1"/>
    <col min="13826" max="13826" width="11" style="365" customWidth="1"/>
    <col min="13827" max="13828" width="13.88671875" style="365" customWidth="1"/>
    <col min="13829" max="13829" width="12.109375" style="365" customWidth="1"/>
    <col min="13830" max="13830" width="13.88671875" style="365" customWidth="1"/>
    <col min="13831" max="13831" width="11.5546875" style="365" customWidth="1"/>
    <col min="13832" max="13832" width="15.109375" style="365" customWidth="1"/>
    <col min="13833" max="13833" width="13.88671875" style="365" customWidth="1"/>
    <col min="13834" max="13834" width="10.5546875" style="365" customWidth="1"/>
    <col min="13835" max="13835" width="13.88671875" style="365" customWidth="1"/>
    <col min="13836" max="13836" width="11.6640625" style="365" customWidth="1"/>
    <col min="13837" max="13837" width="0" style="365" hidden="1" customWidth="1"/>
    <col min="13838" max="13838" width="35.109375" style="365" customWidth="1"/>
    <col min="13839" max="13839" width="36.33203125" style="365" customWidth="1"/>
    <col min="13840" max="14072" width="9.109375" style="365"/>
    <col min="14073" max="14073" width="3.5546875" style="365" customWidth="1"/>
    <col min="14074" max="14074" width="25.6640625" style="365" customWidth="1"/>
    <col min="14075" max="14075" width="11.5546875" style="365" customWidth="1"/>
    <col min="14076" max="14076" width="18.44140625" style="365" customWidth="1"/>
    <col min="14077" max="14077" width="10.109375" style="365" customWidth="1"/>
    <col min="14078" max="14078" width="15.5546875" style="365" customWidth="1"/>
    <col min="14079" max="14079" width="16" style="365" customWidth="1"/>
    <col min="14080" max="14080" width="7" style="365" customWidth="1"/>
    <col min="14081" max="14081" width="14.44140625" style="365" customWidth="1"/>
    <col min="14082" max="14082" width="11" style="365" customWidth="1"/>
    <col min="14083" max="14084" width="13.88671875" style="365" customWidth="1"/>
    <col min="14085" max="14085" width="12.109375" style="365" customWidth="1"/>
    <col min="14086" max="14086" width="13.88671875" style="365" customWidth="1"/>
    <col min="14087" max="14087" width="11.5546875" style="365" customWidth="1"/>
    <col min="14088" max="14088" width="15.109375" style="365" customWidth="1"/>
    <col min="14089" max="14089" width="13.88671875" style="365" customWidth="1"/>
    <col min="14090" max="14090" width="10.5546875" style="365" customWidth="1"/>
    <col min="14091" max="14091" width="13.88671875" style="365" customWidth="1"/>
    <col min="14092" max="14092" width="11.6640625" style="365" customWidth="1"/>
    <col min="14093" max="14093" width="0" style="365" hidden="1" customWidth="1"/>
    <col min="14094" max="14094" width="35.109375" style="365" customWidth="1"/>
    <col min="14095" max="14095" width="36.33203125" style="365" customWidth="1"/>
    <col min="14096" max="14328" width="9.109375" style="365"/>
    <col min="14329" max="14329" width="3.5546875" style="365" customWidth="1"/>
    <col min="14330" max="14330" width="25.6640625" style="365" customWidth="1"/>
    <col min="14331" max="14331" width="11.5546875" style="365" customWidth="1"/>
    <col min="14332" max="14332" width="18.44140625" style="365" customWidth="1"/>
    <col min="14333" max="14333" width="10.109375" style="365" customWidth="1"/>
    <col min="14334" max="14334" width="15.5546875" style="365" customWidth="1"/>
    <col min="14335" max="14335" width="16" style="365" customWidth="1"/>
    <col min="14336" max="14336" width="7" style="365" customWidth="1"/>
    <col min="14337" max="14337" width="14.44140625" style="365" customWidth="1"/>
    <col min="14338" max="14338" width="11" style="365" customWidth="1"/>
    <col min="14339" max="14340" width="13.88671875" style="365" customWidth="1"/>
    <col min="14341" max="14341" width="12.109375" style="365" customWidth="1"/>
    <col min="14342" max="14342" width="13.88671875" style="365" customWidth="1"/>
    <col min="14343" max="14343" width="11.5546875" style="365" customWidth="1"/>
    <col min="14344" max="14344" width="15.109375" style="365" customWidth="1"/>
    <col min="14345" max="14345" width="13.88671875" style="365" customWidth="1"/>
    <col min="14346" max="14346" width="10.5546875" style="365" customWidth="1"/>
    <col min="14347" max="14347" width="13.88671875" style="365" customWidth="1"/>
    <col min="14348" max="14348" width="11.6640625" style="365" customWidth="1"/>
    <col min="14349" max="14349" width="0" style="365" hidden="1" customWidth="1"/>
    <col min="14350" max="14350" width="35.109375" style="365" customWidth="1"/>
    <col min="14351" max="14351" width="36.33203125" style="365" customWidth="1"/>
    <col min="14352" max="14584" width="9.109375" style="365"/>
    <col min="14585" max="14585" width="3.5546875" style="365" customWidth="1"/>
    <col min="14586" max="14586" width="25.6640625" style="365" customWidth="1"/>
    <col min="14587" max="14587" width="11.5546875" style="365" customWidth="1"/>
    <col min="14588" max="14588" width="18.44140625" style="365" customWidth="1"/>
    <col min="14589" max="14589" width="10.109375" style="365" customWidth="1"/>
    <col min="14590" max="14590" width="15.5546875" style="365" customWidth="1"/>
    <col min="14591" max="14591" width="16" style="365" customWidth="1"/>
    <col min="14592" max="14592" width="7" style="365" customWidth="1"/>
    <col min="14593" max="14593" width="14.44140625" style="365" customWidth="1"/>
    <col min="14594" max="14594" width="11" style="365" customWidth="1"/>
    <col min="14595" max="14596" width="13.88671875" style="365" customWidth="1"/>
    <col min="14597" max="14597" width="12.109375" style="365" customWidth="1"/>
    <col min="14598" max="14598" width="13.88671875" style="365" customWidth="1"/>
    <col min="14599" max="14599" width="11.5546875" style="365" customWidth="1"/>
    <col min="14600" max="14600" width="15.109375" style="365" customWidth="1"/>
    <col min="14601" max="14601" width="13.88671875" style="365" customWidth="1"/>
    <col min="14602" max="14602" width="10.5546875" style="365" customWidth="1"/>
    <col min="14603" max="14603" width="13.88671875" style="365" customWidth="1"/>
    <col min="14604" max="14604" width="11.6640625" style="365" customWidth="1"/>
    <col min="14605" max="14605" width="0" style="365" hidden="1" customWidth="1"/>
    <col min="14606" max="14606" width="35.109375" style="365" customWidth="1"/>
    <col min="14607" max="14607" width="36.33203125" style="365" customWidth="1"/>
    <col min="14608" max="14840" width="9.109375" style="365"/>
    <col min="14841" max="14841" width="3.5546875" style="365" customWidth="1"/>
    <col min="14842" max="14842" width="25.6640625" style="365" customWidth="1"/>
    <col min="14843" max="14843" width="11.5546875" style="365" customWidth="1"/>
    <col min="14844" max="14844" width="18.44140625" style="365" customWidth="1"/>
    <col min="14845" max="14845" width="10.109375" style="365" customWidth="1"/>
    <col min="14846" max="14846" width="15.5546875" style="365" customWidth="1"/>
    <col min="14847" max="14847" width="16" style="365" customWidth="1"/>
    <col min="14848" max="14848" width="7" style="365" customWidth="1"/>
    <col min="14849" max="14849" width="14.44140625" style="365" customWidth="1"/>
    <col min="14850" max="14850" width="11" style="365" customWidth="1"/>
    <col min="14851" max="14852" width="13.88671875" style="365" customWidth="1"/>
    <col min="14853" max="14853" width="12.109375" style="365" customWidth="1"/>
    <col min="14854" max="14854" width="13.88671875" style="365" customWidth="1"/>
    <col min="14855" max="14855" width="11.5546875" style="365" customWidth="1"/>
    <col min="14856" max="14856" width="15.109375" style="365" customWidth="1"/>
    <col min="14857" max="14857" width="13.88671875" style="365" customWidth="1"/>
    <col min="14858" max="14858" width="10.5546875" style="365" customWidth="1"/>
    <col min="14859" max="14859" width="13.88671875" style="365" customWidth="1"/>
    <col min="14860" max="14860" width="11.6640625" style="365" customWidth="1"/>
    <col min="14861" max="14861" width="0" style="365" hidden="1" customWidth="1"/>
    <col min="14862" max="14862" width="35.109375" style="365" customWidth="1"/>
    <col min="14863" max="14863" width="36.33203125" style="365" customWidth="1"/>
    <col min="14864" max="15096" width="9.109375" style="365"/>
    <col min="15097" max="15097" width="3.5546875" style="365" customWidth="1"/>
    <col min="15098" max="15098" width="25.6640625" style="365" customWidth="1"/>
    <col min="15099" max="15099" width="11.5546875" style="365" customWidth="1"/>
    <col min="15100" max="15100" width="18.44140625" style="365" customWidth="1"/>
    <col min="15101" max="15101" width="10.109375" style="365" customWidth="1"/>
    <col min="15102" max="15102" width="15.5546875" style="365" customWidth="1"/>
    <col min="15103" max="15103" width="16" style="365" customWidth="1"/>
    <col min="15104" max="15104" width="7" style="365" customWidth="1"/>
    <col min="15105" max="15105" width="14.44140625" style="365" customWidth="1"/>
    <col min="15106" max="15106" width="11" style="365" customWidth="1"/>
    <col min="15107" max="15108" width="13.88671875" style="365" customWidth="1"/>
    <col min="15109" max="15109" width="12.109375" style="365" customWidth="1"/>
    <col min="15110" max="15110" width="13.88671875" style="365" customWidth="1"/>
    <col min="15111" max="15111" width="11.5546875" style="365" customWidth="1"/>
    <col min="15112" max="15112" width="15.109375" style="365" customWidth="1"/>
    <col min="15113" max="15113" width="13.88671875" style="365" customWidth="1"/>
    <col min="15114" max="15114" width="10.5546875" style="365" customWidth="1"/>
    <col min="15115" max="15115" width="13.88671875" style="365" customWidth="1"/>
    <col min="15116" max="15116" width="11.6640625" style="365" customWidth="1"/>
    <col min="15117" max="15117" width="0" style="365" hidden="1" customWidth="1"/>
    <col min="15118" max="15118" width="35.109375" style="365" customWidth="1"/>
    <col min="15119" max="15119" width="36.33203125" style="365" customWidth="1"/>
    <col min="15120" max="15352" width="9.109375" style="365"/>
    <col min="15353" max="15353" width="3.5546875" style="365" customWidth="1"/>
    <col min="15354" max="15354" width="25.6640625" style="365" customWidth="1"/>
    <col min="15355" max="15355" width="11.5546875" style="365" customWidth="1"/>
    <col min="15356" max="15356" width="18.44140625" style="365" customWidth="1"/>
    <col min="15357" max="15357" width="10.109375" style="365" customWidth="1"/>
    <col min="15358" max="15358" width="15.5546875" style="365" customWidth="1"/>
    <col min="15359" max="15359" width="16" style="365" customWidth="1"/>
    <col min="15360" max="15360" width="7" style="365" customWidth="1"/>
    <col min="15361" max="15361" width="14.44140625" style="365" customWidth="1"/>
    <col min="15362" max="15362" width="11" style="365" customWidth="1"/>
    <col min="15363" max="15364" width="13.88671875" style="365" customWidth="1"/>
    <col min="15365" max="15365" width="12.109375" style="365" customWidth="1"/>
    <col min="15366" max="15366" width="13.88671875" style="365" customWidth="1"/>
    <col min="15367" max="15367" width="11.5546875" style="365" customWidth="1"/>
    <col min="15368" max="15368" width="15.109375" style="365" customWidth="1"/>
    <col min="15369" max="15369" width="13.88671875" style="365" customWidth="1"/>
    <col min="15370" max="15370" width="10.5546875" style="365" customWidth="1"/>
    <col min="15371" max="15371" width="13.88671875" style="365" customWidth="1"/>
    <col min="15372" max="15372" width="11.6640625" style="365" customWidth="1"/>
    <col min="15373" max="15373" width="0" style="365" hidden="1" customWidth="1"/>
    <col min="15374" max="15374" width="35.109375" style="365" customWidth="1"/>
    <col min="15375" max="15375" width="36.33203125" style="365" customWidth="1"/>
    <col min="15376" max="15608" width="9.109375" style="365"/>
    <col min="15609" max="15609" width="3.5546875" style="365" customWidth="1"/>
    <col min="15610" max="15610" width="25.6640625" style="365" customWidth="1"/>
    <col min="15611" max="15611" width="11.5546875" style="365" customWidth="1"/>
    <col min="15612" max="15612" width="18.44140625" style="365" customWidth="1"/>
    <col min="15613" max="15613" width="10.109375" style="365" customWidth="1"/>
    <col min="15614" max="15614" width="15.5546875" style="365" customWidth="1"/>
    <col min="15615" max="15615" width="16" style="365" customWidth="1"/>
    <col min="15616" max="15616" width="7" style="365" customWidth="1"/>
    <col min="15617" max="15617" width="14.44140625" style="365" customWidth="1"/>
    <col min="15618" max="15618" width="11" style="365" customWidth="1"/>
    <col min="15619" max="15620" width="13.88671875" style="365" customWidth="1"/>
    <col min="15621" max="15621" width="12.109375" style="365" customWidth="1"/>
    <col min="15622" max="15622" width="13.88671875" style="365" customWidth="1"/>
    <col min="15623" max="15623" width="11.5546875" style="365" customWidth="1"/>
    <col min="15624" max="15624" width="15.109375" style="365" customWidth="1"/>
    <col min="15625" max="15625" width="13.88671875" style="365" customWidth="1"/>
    <col min="15626" max="15626" width="10.5546875" style="365" customWidth="1"/>
    <col min="15627" max="15627" width="13.88671875" style="365" customWidth="1"/>
    <col min="15628" max="15628" width="11.6640625" style="365" customWidth="1"/>
    <col min="15629" max="15629" width="0" style="365" hidden="1" customWidth="1"/>
    <col min="15630" max="15630" width="35.109375" style="365" customWidth="1"/>
    <col min="15631" max="15631" width="36.33203125" style="365" customWidth="1"/>
    <col min="15632" max="15864" width="9.109375" style="365"/>
    <col min="15865" max="15865" width="3.5546875" style="365" customWidth="1"/>
    <col min="15866" max="15866" width="25.6640625" style="365" customWidth="1"/>
    <col min="15867" max="15867" width="11.5546875" style="365" customWidth="1"/>
    <col min="15868" max="15868" width="18.44140625" style="365" customWidth="1"/>
    <col min="15869" max="15869" width="10.109375" style="365" customWidth="1"/>
    <col min="15870" max="15870" width="15.5546875" style="365" customWidth="1"/>
    <col min="15871" max="15871" width="16" style="365" customWidth="1"/>
    <col min="15872" max="15872" width="7" style="365" customWidth="1"/>
    <col min="15873" max="15873" width="14.44140625" style="365" customWidth="1"/>
    <col min="15874" max="15874" width="11" style="365" customWidth="1"/>
    <col min="15875" max="15876" width="13.88671875" style="365" customWidth="1"/>
    <col min="15877" max="15877" width="12.109375" style="365" customWidth="1"/>
    <col min="15878" max="15878" width="13.88671875" style="365" customWidth="1"/>
    <col min="15879" max="15879" width="11.5546875" style="365" customWidth="1"/>
    <col min="15880" max="15880" width="15.109375" style="365" customWidth="1"/>
    <col min="15881" max="15881" width="13.88671875" style="365" customWidth="1"/>
    <col min="15882" max="15882" width="10.5546875" style="365" customWidth="1"/>
    <col min="15883" max="15883" width="13.88671875" style="365" customWidth="1"/>
    <col min="15884" max="15884" width="11.6640625" style="365" customWidth="1"/>
    <col min="15885" max="15885" width="0" style="365" hidden="1" customWidth="1"/>
    <col min="15886" max="15886" width="35.109375" style="365" customWidth="1"/>
    <col min="15887" max="15887" width="36.33203125" style="365" customWidth="1"/>
    <col min="15888" max="16120" width="9.109375" style="365"/>
    <col min="16121" max="16121" width="3.5546875" style="365" customWidth="1"/>
    <col min="16122" max="16122" width="25.6640625" style="365" customWidth="1"/>
    <col min="16123" max="16123" width="11.5546875" style="365" customWidth="1"/>
    <col min="16124" max="16124" width="18.44140625" style="365" customWidth="1"/>
    <col min="16125" max="16125" width="10.109375" style="365" customWidth="1"/>
    <col min="16126" max="16126" width="15.5546875" style="365" customWidth="1"/>
    <col min="16127" max="16127" width="16" style="365" customWidth="1"/>
    <col min="16128" max="16128" width="7" style="365" customWidth="1"/>
    <col min="16129" max="16129" width="14.44140625" style="365" customWidth="1"/>
    <col min="16130" max="16130" width="11" style="365" customWidth="1"/>
    <col min="16131" max="16132" width="13.88671875" style="365" customWidth="1"/>
    <col min="16133" max="16133" width="12.109375" style="365" customWidth="1"/>
    <col min="16134" max="16134" width="13.88671875" style="365" customWidth="1"/>
    <col min="16135" max="16135" width="11.5546875" style="365" customWidth="1"/>
    <col min="16136" max="16136" width="15.109375" style="365" customWidth="1"/>
    <col min="16137" max="16137" width="13.88671875" style="365" customWidth="1"/>
    <col min="16138" max="16138" width="10.5546875" style="365" customWidth="1"/>
    <col min="16139" max="16139" width="13.88671875" style="365" customWidth="1"/>
    <col min="16140" max="16140" width="11.6640625" style="365" customWidth="1"/>
    <col min="16141" max="16141" width="0" style="365" hidden="1" customWidth="1"/>
    <col min="16142" max="16142" width="35.109375" style="365" customWidth="1"/>
    <col min="16143" max="16143" width="36.33203125" style="365" customWidth="1"/>
    <col min="16144" max="16384" width="9.109375" style="365"/>
  </cols>
  <sheetData>
    <row r="1" spans="1:15">
      <c r="M1" s="367" t="s">
        <v>341</v>
      </c>
    </row>
    <row r="2" spans="1:15">
      <c r="O2" s="367" t="s">
        <v>342</v>
      </c>
    </row>
    <row r="3" spans="1:15">
      <c r="A3" s="368" t="s">
        <v>343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</row>
    <row r="4" spans="1:15">
      <c r="A4" s="369" t="s">
        <v>365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</row>
    <row r="5" spans="1:15">
      <c r="G5" s="367"/>
      <c r="H5" s="367"/>
      <c r="I5" s="367"/>
      <c r="J5" s="367"/>
      <c r="K5" s="367"/>
      <c r="L5" s="367"/>
    </row>
    <row r="6" spans="1:15" ht="32.4" customHeight="1">
      <c r="A6" s="370" t="s">
        <v>0</v>
      </c>
      <c r="B6" s="371" t="s">
        <v>344</v>
      </c>
      <c r="C6" s="372" t="s">
        <v>345</v>
      </c>
      <c r="D6" s="371" t="s">
        <v>40</v>
      </c>
      <c r="E6" s="373" t="s">
        <v>366</v>
      </c>
      <c r="F6" s="373"/>
      <c r="G6" s="374"/>
      <c r="H6" s="374" t="s">
        <v>346</v>
      </c>
      <c r="I6" s="375"/>
      <c r="J6" s="375"/>
      <c r="K6" s="375"/>
      <c r="L6" s="376"/>
      <c r="M6" s="377"/>
      <c r="N6" s="373" t="s">
        <v>347</v>
      </c>
      <c r="O6" s="373"/>
    </row>
    <row r="7" spans="1:15" ht="13.2" customHeight="1">
      <c r="A7" s="370"/>
      <c r="B7" s="371"/>
      <c r="C7" s="372"/>
      <c r="D7" s="371"/>
      <c r="E7" s="378" t="s">
        <v>367</v>
      </c>
      <c r="F7" s="373" t="s">
        <v>348</v>
      </c>
      <c r="G7" s="379" t="s">
        <v>349</v>
      </c>
      <c r="H7" s="380" t="s">
        <v>350</v>
      </c>
      <c r="I7" s="380" t="s">
        <v>351</v>
      </c>
      <c r="J7" s="380" t="s">
        <v>352</v>
      </c>
      <c r="K7" s="380" t="s">
        <v>353</v>
      </c>
      <c r="L7" s="380" t="s">
        <v>354</v>
      </c>
      <c r="M7" s="381"/>
      <c r="N7" s="373" t="s">
        <v>355</v>
      </c>
      <c r="O7" s="373" t="s">
        <v>356</v>
      </c>
    </row>
    <row r="8" spans="1:15" ht="80.400000000000006" customHeight="1">
      <c r="A8" s="370"/>
      <c r="B8" s="371"/>
      <c r="C8" s="372"/>
      <c r="D8" s="371"/>
      <c r="E8" s="378"/>
      <c r="F8" s="373"/>
      <c r="G8" s="379"/>
      <c r="H8" s="382"/>
      <c r="I8" s="383"/>
      <c r="J8" s="383"/>
      <c r="K8" s="383"/>
      <c r="L8" s="383"/>
      <c r="M8" s="384"/>
      <c r="N8" s="373"/>
      <c r="O8" s="373"/>
    </row>
    <row r="9" spans="1:15">
      <c r="A9" s="385">
        <v>1</v>
      </c>
      <c r="B9" s="385">
        <v>2</v>
      </c>
      <c r="C9" s="386">
        <v>3</v>
      </c>
      <c r="D9" s="387">
        <v>4</v>
      </c>
      <c r="E9" s="387">
        <v>6</v>
      </c>
      <c r="F9" s="387">
        <v>7</v>
      </c>
      <c r="G9" s="387">
        <v>8</v>
      </c>
      <c r="H9" s="385">
        <v>9</v>
      </c>
      <c r="I9" s="385">
        <v>10</v>
      </c>
      <c r="J9" s="385">
        <v>11</v>
      </c>
      <c r="K9" s="385">
        <v>12</v>
      </c>
      <c r="L9" s="385">
        <v>13</v>
      </c>
      <c r="M9" s="385">
        <v>21</v>
      </c>
      <c r="N9" s="385">
        <v>14</v>
      </c>
      <c r="O9" s="385">
        <v>15</v>
      </c>
    </row>
    <row r="10" spans="1:15" ht="13.2" customHeight="1">
      <c r="A10" s="388" t="s">
        <v>357</v>
      </c>
      <c r="B10" s="388"/>
      <c r="C10" s="389"/>
      <c r="D10" s="390" t="s">
        <v>41</v>
      </c>
      <c r="E10" s="391">
        <f t="shared" ref="E10:F10" si="0">E11+E12+E13+E14</f>
        <v>12661.900000000001</v>
      </c>
      <c r="F10" s="391">
        <f t="shared" si="0"/>
        <v>12661.900000000001</v>
      </c>
      <c r="G10" s="392">
        <f>F10/E10*100</f>
        <v>100</v>
      </c>
      <c r="H10" s="393" t="s">
        <v>358</v>
      </c>
      <c r="I10" s="393" t="s">
        <v>358</v>
      </c>
      <c r="J10" s="393" t="s">
        <v>358</v>
      </c>
      <c r="K10" s="393" t="s">
        <v>358</v>
      </c>
      <c r="L10" s="393" t="s">
        <v>358</v>
      </c>
      <c r="M10" s="394"/>
      <c r="N10" s="395"/>
      <c r="O10" s="395"/>
    </row>
    <row r="11" spans="1:15" ht="26.4">
      <c r="A11" s="388"/>
      <c r="B11" s="388"/>
      <c r="C11" s="396"/>
      <c r="D11" s="390" t="s">
        <v>37</v>
      </c>
      <c r="E11" s="391">
        <f t="shared" ref="E11:F13" si="1">E17+E27</f>
        <v>1635.8</v>
      </c>
      <c r="F11" s="391">
        <f t="shared" si="1"/>
        <v>1635.8</v>
      </c>
      <c r="G11" s="392">
        <f t="shared" ref="G11:G21" si="2">F11/E11*100</f>
        <v>100</v>
      </c>
      <c r="H11" s="397"/>
      <c r="I11" s="397"/>
      <c r="J11" s="397"/>
      <c r="K11" s="397"/>
      <c r="L11" s="397"/>
      <c r="M11" s="394"/>
      <c r="N11" s="398"/>
      <c r="O11" s="398"/>
    </row>
    <row r="12" spans="1:15" ht="39.6">
      <c r="A12" s="388"/>
      <c r="B12" s="388"/>
      <c r="C12" s="396"/>
      <c r="D12" s="399" t="s">
        <v>2</v>
      </c>
      <c r="E12" s="391">
        <f t="shared" si="1"/>
        <v>2566.4</v>
      </c>
      <c r="F12" s="391">
        <f t="shared" si="1"/>
        <v>2566.4</v>
      </c>
      <c r="G12" s="392">
        <f t="shared" si="2"/>
        <v>100</v>
      </c>
      <c r="H12" s="397"/>
      <c r="I12" s="397"/>
      <c r="J12" s="397"/>
      <c r="K12" s="397"/>
      <c r="L12" s="397"/>
      <c r="M12" s="394"/>
      <c r="N12" s="398"/>
      <c r="O12" s="398"/>
    </row>
    <row r="13" spans="1:15" ht="13.2" customHeight="1">
      <c r="A13" s="388"/>
      <c r="B13" s="388"/>
      <c r="C13" s="396"/>
      <c r="D13" s="399" t="s">
        <v>43</v>
      </c>
      <c r="E13" s="391">
        <f t="shared" si="1"/>
        <v>8459.7000000000007</v>
      </c>
      <c r="F13" s="391">
        <f t="shared" si="1"/>
        <v>8459.7000000000007</v>
      </c>
      <c r="G13" s="392">
        <f t="shared" si="2"/>
        <v>100</v>
      </c>
      <c r="H13" s="397"/>
      <c r="I13" s="397"/>
      <c r="J13" s="397"/>
      <c r="K13" s="397"/>
      <c r="L13" s="397"/>
      <c r="M13" s="394"/>
      <c r="N13" s="398"/>
      <c r="O13" s="398"/>
    </row>
    <row r="14" spans="1:15" ht="26.4">
      <c r="A14" s="388"/>
      <c r="B14" s="388"/>
      <c r="C14" s="400"/>
      <c r="D14" s="399" t="s">
        <v>263</v>
      </c>
      <c r="E14" s="391">
        <f>SUM(E30+E20)</f>
        <v>0</v>
      </c>
      <c r="F14" s="391">
        <f>SUM(F30+F20)</f>
        <v>0</v>
      </c>
      <c r="G14" s="392">
        <v>0</v>
      </c>
      <c r="H14" s="401"/>
      <c r="I14" s="401"/>
      <c r="J14" s="401"/>
      <c r="K14" s="401"/>
      <c r="L14" s="401"/>
      <c r="M14" s="394"/>
      <c r="N14" s="402"/>
      <c r="O14" s="402"/>
    </row>
    <row r="15" spans="1:15">
      <c r="A15" s="403" t="s">
        <v>36</v>
      </c>
      <c r="B15" s="403"/>
      <c r="C15" s="403"/>
      <c r="D15" s="403"/>
      <c r="E15" s="403"/>
      <c r="F15" s="403"/>
      <c r="G15" s="403"/>
      <c r="H15" s="403"/>
      <c r="I15" s="403"/>
      <c r="J15" s="403"/>
      <c r="K15" s="403"/>
      <c r="L15" s="403"/>
      <c r="M15" s="403"/>
      <c r="N15" s="404"/>
      <c r="O15" s="404"/>
    </row>
    <row r="16" spans="1:15">
      <c r="A16" s="405">
        <v>1</v>
      </c>
      <c r="B16" s="388" t="s">
        <v>368</v>
      </c>
      <c r="C16" s="372"/>
      <c r="D16" s="406" t="s">
        <v>41</v>
      </c>
      <c r="E16" s="391">
        <f>SUM(E17:E20)</f>
        <v>12661.900000000001</v>
      </c>
      <c r="F16" s="391">
        <f>SUM(F17:F20)</f>
        <v>12661.900000000001</v>
      </c>
      <c r="G16" s="392">
        <f t="shared" si="2"/>
        <v>100</v>
      </c>
      <c r="H16" s="409">
        <v>8</v>
      </c>
      <c r="I16" s="409" t="s">
        <v>370</v>
      </c>
      <c r="J16" s="391">
        <f>SUM(J17:J20)</f>
        <v>12661.900000000001</v>
      </c>
      <c r="K16" s="391">
        <f>SUM(K17:K20)</f>
        <v>12661.900000000001</v>
      </c>
      <c r="L16" s="392">
        <f t="shared" ref="L16" si="3">K16/J16*100</f>
        <v>100</v>
      </c>
      <c r="M16" s="408"/>
      <c r="N16" s="409" t="s">
        <v>371</v>
      </c>
      <c r="O16" s="409" t="s">
        <v>372</v>
      </c>
    </row>
    <row r="17" spans="1:56" ht="26.4">
      <c r="A17" s="405"/>
      <c r="B17" s="388"/>
      <c r="C17" s="372"/>
      <c r="D17" s="406" t="s">
        <v>37</v>
      </c>
      <c r="E17" s="391">
        <v>1635.8</v>
      </c>
      <c r="F17" s="391">
        <v>1635.8</v>
      </c>
      <c r="G17" s="392">
        <f t="shared" si="2"/>
        <v>100</v>
      </c>
      <c r="H17" s="437"/>
      <c r="I17" s="437"/>
      <c r="J17" s="391">
        <v>1635.8</v>
      </c>
      <c r="K17" s="391">
        <v>1635.8</v>
      </c>
      <c r="L17" s="407">
        <f t="shared" ref="L17:L19" si="4">K17/J17*100</f>
        <v>100</v>
      </c>
      <c r="M17" s="408"/>
      <c r="N17" s="410"/>
      <c r="O17" s="410"/>
    </row>
    <row r="18" spans="1:56" ht="39.6">
      <c r="A18" s="405"/>
      <c r="B18" s="388"/>
      <c r="C18" s="372"/>
      <c r="D18" s="411" t="s">
        <v>369</v>
      </c>
      <c r="E18" s="391">
        <v>2566.4</v>
      </c>
      <c r="F18" s="391">
        <v>2566.4</v>
      </c>
      <c r="G18" s="391">
        <f t="shared" si="2"/>
        <v>100</v>
      </c>
      <c r="H18" s="437"/>
      <c r="I18" s="437"/>
      <c r="J18" s="391">
        <v>2566.4</v>
      </c>
      <c r="K18" s="391">
        <v>2566.4</v>
      </c>
      <c r="L18" s="407">
        <f t="shared" si="4"/>
        <v>100</v>
      </c>
      <c r="M18" s="408"/>
      <c r="N18" s="410"/>
      <c r="O18" s="410"/>
    </row>
    <row r="19" spans="1:56" ht="13.2" customHeight="1">
      <c r="A19" s="405"/>
      <c r="B19" s="388"/>
      <c r="C19" s="372"/>
      <c r="D19" s="411" t="s">
        <v>43</v>
      </c>
      <c r="E19" s="391">
        <v>8459.7000000000007</v>
      </c>
      <c r="F19" s="391">
        <v>8459.7000000000007</v>
      </c>
      <c r="G19" s="392">
        <f t="shared" si="2"/>
        <v>100</v>
      </c>
      <c r="H19" s="437"/>
      <c r="I19" s="437"/>
      <c r="J19" s="391">
        <v>8459.7000000000007</v>
      </c>
      <c r="K19" s="391">
        <v>8459.7000000000007</v>
      </c>
      <c r="L19" s="407">
        <f t="shared" si="4"/>
        <v>100</v>
      </c>
      <c r="M19" s="408"/>
      <c r="N19" s="410"/>
      <c r="O19" s="410"/>
    </row>
    <row r="20" spans="1:56" s="414" customFormat="1" ht="26.4">
      <c r="A20" s="405"/>
      <c r="B20" s="388"/>
      <c r="C20" s="372"/>
      <c r="D20" s="411" t="s">
        <v>263</v>
      </c>
      <c r="E20" s="391">
        <v>0</v>
      </c>
      <c r="F20" s="391">
        <v>0</v>
      </c>
      <c r="G20" s="392">
        <v>0</v>
      </c>
      <c r="H20" s="438"/>
      <c r="I20" s="438"/>
      <c r="J20" s="391">
        <v>0</v>
      </c>
      <c r="K20" s="391">
        <v>0</v>
      </c>
      <c r="L20" s="407">
        <v>0</v>
      </c>
      <c r="M20" s="408"/>
      <c r="N20" s="412"/>
      <c r="O20" s="412"/>
      <c r="P20" s="413"/>
      <c r="Q20" s="413"/>
      <c r="R20" s="413"/>
      <c r="S20" s="413"/>
      <c r="T20" s="413"/>
      <c r="U20" s="413"/>
      <c r="V20" s="413"/>
      <c r="W20" s="413"/>
      <c r="X20" s="413"/>
      <c r="Y20" s="413"/>
      <c r="Z20" s="413"/>
      <c r="AA20" s="413"/>
      <c r="AB20" s="413"/>
      <c r="AC20" s="413"/>
      <c r="AD20" s="413"/>
      <c r="AE20" s="413"/>
      <c r="AF20" s="413"/>
      <c r="AG20" s="413"/>
      <c r="AH20" s="413"/>
      <c r="AI20" s="413"/>
      <c r="AJ20" s="413"/>
      <c r="AK20" s="413"/>
      <c r="AL20" s="413"/>
      <c r="AM20" s="413"/>
      <c r="AN20" s="413"/>
      <c r="AO20" s="413"/>
      <c r="AP20" s="413"/>
      <c r="AQ20" s="413"/>
      <c r="AR20" s="413"/>
      <c r="AS20" s="413"/>
      <c r="AT20" s="413"/>
      <c r="AU20" s="413"/>
      <c r="AV20" s="413"/>
      <c r="AW20" s="413"/>
      <c r="AX20" s="413"/>
      <c r="AY20" s="413"/>
      <c r="AZ20" s="413"/>
      <c r="BA20" s="413"/>
      <c r="BB20" s="413"/>
      <c r="BC20" s="413"/>
      <c r="BD20" s="413"/>
    </row>
    <row r="21" spans="1:56" s="414" customFormat="1" hidden="1">
      <c r="A21" s="415">
        <v>2</v>
      </c>
      <c r="B21" s="416" t="s">
        <v>360</v>
      </c>
      <c r="C21" s="417"/>
      <c r="D21" s="418" t="s">
        <v>41</v>
      </c>
      <c r="E21" s="419">
        <f>SUM(E22:E25)</f>
        <v>0</v>
      </c>
      <c r="F21" s="419">
        <f>SUM(F22:F25)</f>
        <v>0</v>
      </c>
      <c r="G21" s="392" t="e">
        <f t="shared" si="2"/>
        <v>#DIV/0!</v>
      </c>
      <c r="H21" s="420"/>
      <c r="I21" s="420"/>
      <c r="J21" s="420"/>
      <c r="K21" s="420"/>
      <c r="L21" s="420"/>
      <c r="N21" s="409"/>
      <c r="O21" s="409"/>
      <c r="P21" s="413"/>
      <c r="Q21" s="413"/>
      <c r="R21" s="413"/>
      <c r="S21" s="413"/>
      <c r="T21" s="413"/>
      <c r="U21" s="413"/>
      <c r="V21" s="413"/>
      <c r="W21" s="413"/>
      <c r="X21" s="413"/>
      <c r="Y21" s="413"/>
      <c r="Z21" s="413"/>
      <c r="AA21" s="413"/>
      <c r="AB21" s="413"/>
      <c r="AC21" s="413"/>
      <c r="AD21" s="413"/>
      <c r="AE21" s="413"/>
      <c r="AF21" s="413"/>
      <c r="AG21" s="413"/>
      <c r="AH21" s="413"/>
      <c r="AI21" s="413"/>
      <c r="AJ21" s="413"/>
      <c r="AK21" s="413"/>
      <c r="AL21" s="413"/>
      <c r="AM21" s="413"/>
      <c r="AN21" s="413"/>
      <c r="AO21" s="413"/>
      <c r="AP21" s="413"/>
      <c r="AQ21" s="413"/>
      <c r="AR21" s="413"/>
      <c r="AS21" s="413"/>
      <c r="AT21" s="413"/>
      <c r="AU21" s="413"/>
      <c r="AV21" s="413"/>
      <c r="AW21" s="413"/>
      <c r="AX21" s="413"/>
      <c r="AY21" s="413"/>
      <c r="AZ21" s="413"/>
      <c r="BA21" s="413"/>
      <c r="BB21" s="413"/>
      <c r="BC21" s="413"/>
      <c r="BD21" s="413"/>
    </row>
    <row r="22" spans="1:56" s="414" customFormat="1" ht="26.4" hidden="1">
      <c r="A22" s="421"/>
      <c r="B22" s="422"/>
      <c r="C22" s="423"/>
      <c r="D22" s="406" t="s">
        <v>37</v>
      </c>
      <c r="E22" s="419">
        <v>0</v>
      </c>
      <c r="F22" s="419">
        <v>0</v>
      </c>
      <c r="G22" s="392">
        <v>0</v>
      </c>
      <c r="J22" s="407"/>
      <c r="K22" s="407"/>
      <c r="L22" s="407"/>
      <c r="N22" s="410"/>
      <c r="O22" s="410"/>
      <c r="P22" s="413"/>
      <c r="Q22" s="413"/>
      <c r="R22" s="413"/>
      <c r="S22" s="413"/>
      <c r="T22" s="413"/>
      <c r="U22" s="413"/>
      <c r="V22" s="413"/>
      <c r="W22" s="413"/>
      <c r="X22" s="413"/>
      <c r="Y22" s="413"/>
      <c r="Z22" s="413"/>
      <c r="AA22" s="413"/>
      <c r="AB22" s="413"/>
      <c r="AC22" s="413"/>
      <c r="AD22" s="413"/>
      <c r="AE22" s="413"/>
      <c r="AF22" s="413"/>
      <c r="AG22" s="413"/>
      <c r="AH22" s="413"/>
      <c r="AI22" s="413"/>
      <c r="AJ22" s="413"/>
      <c r="AK22" s="413"/>
      <c r="AL22" s="413"/>
      <c r="AM22" s="413"/>
      <c r="AN22" s="413"/>
      <c r="AO22" s="413"/>
      <c r="AP22" s="413"/>
      <c r="AQ22" s="413"/>
      <c r="AR22" s="413"/>
      <c r="AS22" s="413"/>
      <c r="AT22" s="413"/>
      <c r="AU22" s="413"/>
      <c r="AV22" s="413"/>
      <c r="AW22" s="413"/>
      <c r="AX22" s="413"/>
      <c r="AY22" s="413"/>
      <c r="AZ22" s="413"/>
      <c r="BA22" s="413"/>
      <c r="BB22" s="413"/>
      <c r="BC22" s="413"/>
      <c r="BD22" s="413"/>
    </row>
    <row r="23" spans="1:56" s="414" customFormat="1" ht="52.8" hidden="1">
      <c r="A23" s="421"/>
      <c r="B23" s="422"/>
      <c r="C23" s="423"/>
      <c r="D23" s="411" t="s">
        <v>359</v>
      </c>
      <c r="E23" s="419">
        <v>0</v>
      </c>
      <c r="F23" s="424">
        <v>0</v>
      </c>
      <c r="G23" s="392" t="e">
        <f t="shared" ref="G23:G24" si="5">F23/E23*100</f>
        <v>#DIV/0!</v>
      </c>
      <c r="H23" s="407"/>
      <c r="I23" s="407"/>
      <c r="J23" s="407">
        <v>0</v>
      </c>
      <c r="K23" s="407">
        <v>0</v>
      </c>
      <c r="L23" s="407" t="e">
        <f>K23/J23*100</f>
        <v>#DIV/0!</v>
      </c>
      <c r="N23" s="410"/>
      <c r="O23" s="410"/>
      <c r="P23" s="413"/>
      <c r="Q23" s="413"/>
      <c r="R23" s="413"/>
      <c r="S23" s="413"/>
      <c r="T23" s="413"/>
      <c r="U23" s="413"/>
      <c r="V23" s="413"/>
      <c r="W23" s="413"/>
      <c r="X23" s="413"/>
      <c r="Y23" s="413"/>
      <c r="Z23" s="413"/>
      <c r="AA23" s="413"/>
      <c r="AB23" s="413"/>
      <c r="AC23" s="413"/>
      <c r="AD23" s="413"/>
      <c r="AE23" s="413"/>
      <c r="AF23" s="413"/>
      <c r="AG23" s="413"/>
      <c r="AH23" s="413"/>
      <c r="AI23" s="413"/>
      <c r="AJ23" s="413"/>
      <c r="AK23" s="413"/>
      <c r="AL23" s="413"/>
      <c r="AM23" s="413"/>
      <c r="AN23" s="413"/>
      <c r="AO23" s="413"/>
      <c r="AP23" s="413"/>
      <c r="AQ23" s="413"/>
      <c r="AR23" s="413"/>
      <c r="AS23" s="413"/>
      <c r="AT23" s="413"/>
      <c r="AU23" s="413"/>
      <c r="AV23" s="413"/>
      <c r="AW23" s="413"/>
      <c r="AX23" s="413"/>
      <c r="AY23" s="413"/>
      <c r="AZ23" s="413"/>
      <c r="BA23" s="413"/>
      <c r="BB23" s="413"/>
      <c r="BC23" s="413"/>
      <c r="BD23" s="413"/>
    </row>
    <row r="24" spans="1:56" s="414" customFormat="1" hidden="1">
      <c r="A24" s="421"/>
      <c r="B24" s="422"/>
      <c r="C24" s="423"/>
      <c r="D24" s="411" t="s">
        <v>43</v>
      </c>
      <c r="E24" s="419">
        <v>0</v>
      </c>
      <c r="F24" s="424">
        <v>0</v>
      </c>
      <c r="G24" s="392" t="e">
        <f t="shared" si="5"/>
        <v>#DIV/0!</v>
      </c>
      <c r="H24" s="407"/>
      <c r="I24" s="407"/>
      <c r="J24" s="407">
        <v>0</v>
      </c>
      <c r="K24" s="407">
        <v>0</v>
      </c>
      <c r="L24" s="407" t="e">
        <f>K24/J24*100</f>
        <v>#DIV/0!</v>
      </c>
      <c r="N24" s="410"/>
      <c r="O24" s="410"/>
      <c r="P24" s="413"/>
      <c r="Q24" s="413"/>
      <c r="R24" s="413"/>
      <c r="S24" s="413"/>
      <c r="T24" s="413"/>
      <c r="U24" s="413"/>
      <c r="V24" s="413"/>
      <c r="W24" s="413"/>
      <c r="X24" s="413"/>
      <c r="Y24" s="413"/>
      <c r="Z24" s="413"/>
      <c r="AA24" s="413"/>
      <c r="AB24" s="413"/>
      <c r="AC24" s="413"/>
      <c r="AD24" s="413"/>
      <c r="AE24" s="413"/>
      <c r="AF24" s="413"/>
      <c r="AG24" s="413"/>
      <c r="AH24" s="413"/>
      <c r="AI24" s="413"/>
      <c r="AJ24" s="413"/>
      <c r="AK24" s="413"/>
      <c r="AL24" s="413"/>
      <c r="AM24" s="413"/>
      <c r="AN24" s="413"/>
      <c r="AO24" s="413"/>
      <c r="AP24" s="413"/>
      <c r="AQ24" s="413"/>
      <c r="AR24" s="413"/>
      <c r="AS24" s="413"/>
      <c r="AT24" s="413"/>
      <c r="AU24" s="413"/>
      <c r="AV24" s="413"/>
      <c r="AW24" s="413"/>
      <c r="AX24" s="413"/>
      <c r="AY24" s="413"/>
      <c r="AZ24" s="413"/>
      <c r="BA24" s="413"/>
      <c r="BB24" s="413"/>
      <c r="BC24" s="413"/>
      <c r="BD24" s="413"/>
    </row>
    <row r="25" spans="1:56" s="414" customFormat="1" ht="26.4" hidden="1">
      <c r="A25" s="425"/>
      <c r="B25" s="426"/>
      <c r="C25" s="427"/>
      <c r="D25" s="411" t="s">
        <v>263</v>
      </c>
      <c r="E25" s="419">
        <v>0</v>
      </c>
      <c r="F25" s="419">
        <v>0</v>
      </c>
      <c r="G25" s="392">
        <v>0</v>
      </c>
      <c r="H25" s="407"/>
      <c r="I25" s="407"/>
      <c r="J25" s="407"/>
      <c r="K25" s="407"/>
      <c r="L25" s="407"/>
      <c r="N25" s="412"/>
      <c r="O25" s="412"/>
      <c r="P25" s="413"/>
      <c r="Q25" s="413"/>
      <c r="R25" s="413"/>
      <c r="S25" s="413"/>
      <c r="T25" s="413"/>
      <c r="U25" s="413"/>
      <c r="V25" s="413"/>
      <c r="W25" s="413"/>
      <c r="X25" s="413"/>
      <c r="Y25" s="413"/>
      <c r="Z25" s="413"/>
      <c r="AA25" s="413"/>
      <c r="AB25" s="413"/>
      <c r="AC25" s="413"/>
      <c r="AD25" s="413"/>
      <c r="AE25" s="413"/>
      <c r="AF25" s="413"/>
      <c r="AG25" s="413"/>
      <c r="AH25" s="413"/>
      <c r="AI25" s="413"/>
      <c r="AJ25" s="413"/>
      <c r="AK25" s="413"/>
      <c r="AL25" s="413"/>
      <c r="AM25" s="413"/>
      <c r="AN25" s="413"/>
      <c r="AO25" s="413"/>
      <c r="AP25" s="413"/>
      <c r="AQ25" s="413"/>
      <c r="AR25" s="413"/>
      <c r="AS25" s="413"/>
      <c r="AT25" s="413"/>
      <c r="AU25" s="413"/>
      <c r="AV25" s="413"/>
      <c r="AW25" s="413"/>
      <c r="AX25" s="413"/>
      <c r="AY25" s="413"/>
      <c r="AZ25" s="413"/>
      <c r="BA25" s="413"/>
      <c r="BB25" s="413"/>
      <c r="BC25" s="413"/>
      <c r="BD25" s="413"/>
    </row>
    <row r="26" spans="1:56" s="414" customFormat="1" hidden="1">
      <c r="A26" s="415">
        <v>3</v>
      </c>
      <c r="B26" s="416" t="s">
        <v>361</v>
      </c>
      <c r="C26" s="417"/>
      <c r="D26" s="418" t="s">
        <v>41</v>
      </c>
      <c r="E26" s="419">
        <f>SUM(E27:E30)</f>
        <v>0</v>
      </c>
      <c r="F26" s="419">
        <f>SUM(F27:F30)</f>
        <v>0</v>
      </c>
      <c r="G26" s="392" t="e">
        <f t="shared" ref="G26" si="6">F26/E26*100</f>
        <v>#DIV/0!</v>
      </c>
      <c r="H26" s="420"/>
      <c r="I26" s="420"/>
      <c r="J26" s="420"/>
      <c r="K26" s="420"/>
      <c r="L26" s="420"/>
      <c r="N26" s="409"/>
      <c r="O26" s="409"/>
      <c r="P26" s="413"/>
      <c r="Q26" s="413"/>
      <c r="R26" s="413"/>
      <c r="S26" s="413"/>
      <c r="T26" s="413"/>
      <c r="U26" s="413"/>
      <c r="V26" s="413"/>
      <c r="W26" s="413"/>
      <c r="X26" s="413"/>
      <c r="Y26" s="413"/>
      <c r="Z26" s="413"/>
      <c r="AA26" s="413"/>
      <c r="AB26" s="413"/>
      <c r="AC26" s="413"/>
      <c r="AD26" s="413"/>
      <c r="AE26" s="413"/>
      <c r="AF26" s="413"/>
      <c r="AG26" s="413"/>
      <c r="AH26" s="413"/>
      <c r="AI26" s="413"/>
      <c r="AJ26" s="413"/>
      <c r="AK26" s="413"/>
      <c r="AL26" s="413"/>
      <c r="AM26" s="413"/>
      <c r="AN26" s="413"/>
      <c r="AO26" s="413"/>
      <c r="AP26" s="413"/>
      <c r="AQ26" s="413"/>
      <c r="AR26" s="413"/>
      <c r="AS26" s="413"/>
      <c r="AT26" s="413"/>
      <c r="AU26" s="413"/>
      <c r="AV26" s="413"/>
      <c r="AW26" s="413"/>
      <c r="AX26" s="413"/>
      <c r="AY26" s="413"/>
      <c r="AZ26" s="413"/>
      <c r="BA26" s="413"/>
      <c r="BB26" s="413"/>
      <c r="BC26" s="413"/>
      <c r="BD26" s="413"/>
    </row>
    <row r="27" spans="1:56" s="414" customFormat="1" ht="26.4" hidden="1">
      <c r="A27" s="421"/>
      <c r="B27" s="422"/>
      <c r="C27" s="423"/>
      <c r="D27" s="406" t="s">
        <v>37</v>
      </c>
      <c r="E27" s="419">
        <v>0</v>
      </c>
      <c r="F27" s="419">
        <v>0</v>
      </c>
      <c r="G27" s="392">
        <v>0</v>
      </c>
      <c r="J27" s="407"/>
      <c r="K27" s="407"/>
      <c r="L27" s="407"/>
      <c r="N27" s="410"/>
      <c r="O27" s="410"/>
      <c r="P27" s="413"/>
      <c r="Q27" s="413"/>
      <c r="R27" s="413"/>
      <c r="S27" s="413"/>
      <c r="T27" s="413"/>
      <c r="U27" s="413"/>
      <c r="V27" s="413"/>
      <c r="W27" s="413"/>
      <c r="X27" s="413"/>
      <c r="Y27" s="413"/>
      <c r="Z27" s="413"/>
      <c r="AA27" s="413"/>
      <c r="AB27" s="413"/>
      <c r="AC27" s="413"/>
      <c r="AD27" s="413"/>
      <c r="AE27" s="413"/>
      <c r="AF27" s="413"/>
      <c r="AG27" s="413"/>
      <c r="AH27" s="413"/>
      <c r="AI27" s="413"/>
      <c r="AJ27" s="413"/>
      <c r="AK27" s="413"/>
      <c r="AL27" s="413"/>
      <c r="AM27" s="413"/>
      <c r="AN27" s="413"/>
      <c r="AO27" s="413"/>
      <c r="AP27" s="413"/>
      <c r="AQ27" s="413"/>
      <c r="AR27" s="413"/>
      <c r="AS27" s="413"/>
      <c r="AT27" s="413"/>
      <c r="AU27" s="413"/>
      <c r="AV27" s="413"/>
      <c r="AW27" s="413"/>
      <c r="AX27" s="413"/>
      <c r="AY27" s="413"/>
      <c r="AZ27" s="413"/>
      <c r="BA27" s="413"/>
      <c r="BB27" s="413"/>
      <c r="BC27" s="413"/>
      <c r="BD27" s="413"/>
    </row>
    <row r="28" spans="1:56" s="414" customFormat="1" ht="52.8" hidden="1">
      <c r="A28" s="421"/>
      <c r="B28" s="422"/>
      <c r="C28" s="423"/>
      <c r="D28" s="411" t="s">
        <v>359</v>
      </c>
      <c r="E28" s="419">
        <v>0</v>
      </c>
      <c r="F28" s="424">
        <v>0</v>
      </c>
      <c r="G28" s="392" t="e">
        <f t="shared" ref="G28:G29" si="7">F28/E28*100</f>
        <v>#DIV/0!</v>
      </c>
      <c r="H28" s="407"/>
      <c r="I28" s="407"/>
      <c r="J28" s="407">
        <v>0</v>
      </c>
      <c r="K28" s="407">
        <v>0</v>
      </c>
      <c r="L28" s="407" t="e">
        <f>K28/J28*100</f>
        <v>#DIV/0!</v>
      </c>
      <c r="N28" s="410"/>
      <c r="O28" s="410"/>
      <c r="P28" s="413"/>
      <c r="Q28" s="413"/>
      <c r="R28" s="413"/>
      <c r="S28" s="413"/>
      <c r="T28" s="413"/>
      <c r="U28" s="413"/>
      <c r="V28" s="413"/>
      <c r="W28" s="413"/>
      <c r="X28" s="413"/>
      <c r="Y28" s="413"/>
      <c r="Z28" s="413"/>
      <c r="AA28" s="413"/>
      <c r="AB28" s="413"/>
      <c r="AC28" s="413"/>
      <c r="AD28" s="413"/>
      <c r="AE28" s="413"/>
      <c r="AF28" s="413"/>
      <c r="AG28" s="413"/>
      <c r="AH28" s="413"/>
      <c r="AI28" s="413"/>
      <c r="AJ28" s="413"/>
      <c r="AK28" s="413"/>
      <c r="AL28" s="413"/>
      <c r="AM28" s="413"/>
      <c r="AN28" s="413"/>
      <c r="AO28" s="413"/>
      <c r="AP28" s="413"/>
      <c r="AQ28" s="413"/>
      <c r="AR28" s="413"/>
      <c r="AS28" s="413"/>
      <c r="AT28" s="413"/>
      <c r="AU28" s="413"/>
      <c r="AV28" s="413"/>
      <c r="AW28" s="413"/>
      <c r="AX28" s="413"/>
      <c r="AY28" s="413"/>
      <c r="AZ28" s="413"/>
      <c r="BA28" s="413"/>
      <c r="BB28" s="413"/>
      <c r="BC28" s="413"/>
      <c r="BD28" s="413"/>
    </row>
    <row r="29" spans="1:56" s="414" customFormat="1" hidden="1">
      <c r="A29" s="421"/>
      <c r="B29" s="422"/>
      <c r="C29" s="423"/>
      <c r="D29" s="411" t="s">
        <v>43</v>
      </c>
      <c r="E29" s="419">
        <v>0</v>
      </c>
      <c r="F29" s="424">
        <v>0</v>
      </c>
      <c r="G29" s="392" t="e">
        <f t="shared" si="7"/>
        <v>#DIV/0!</v>
      </c>
      <c r="H29" s="407"/>
      <c r="I29" s="407"/>
      <c r="J29" s="407">
        <v>0</v>
      </c>
      <c r="K29" s="407">
        <v>0</v>
      </c>
      <c r="L29" s="407" t="e">
        <f>K29/J29*100</f>
        <v>#DIV/0!</v>
      </c>
      <c r="N29" s="410"/>
      <c r="O29" s="410"/>
      <c r="P29" s="413"/>
      <c r="Q29" s="413"/>
      <c r="R29" s="413"/>
      <c r="S29" s="413"/>
      <c r="T29" s="413"/>
      <c r="U29" s="413"/>
      <c r="V29" s="413"/>
      <c r="W29" s="413"/>
      <c r="X29" s="413"/>
      <c r="Y29" s="413"/>
      <c r="Z29" s="413"/>
      <c r="AA29" s="413"/>
      <c r="AB29" s="413"/>
      <c r="AC29" s="413"/>
      <c r="AD29" s="413"/>
      <c r="AE29" s="413"/>
      <c r="AF29" s="413"/>
      <c r="AG29" s="413"/>
      <c r="AH29" s="413"/>
      <c r="AI29" s="413"/>
      <c r="AJ29" s="413"/>
      <c r="AK29" s="413"/>
      <c r="AL29" s="413"/>
      <c r="AM29" s="413"/>
      <c r="AN29" s="413"/>
      <c r="AO29" s="413"/>
      <c r="AP29" s="413"/>
      <c r="AQ29" s="413"/>
      <c r="AR29" s="413"/>
      <c r="AS29" s="413"/>
      <c r="AT29" s="413"/>
      <c r="AU29" s="413"/>
      <c r="AV29" s="413"/>
      <c r="AW29" s="413"/>
      <c r="AX29" s="413"/>
      <c r="AY29" s="413"/>
      <c r="AZ29" s="413"/>
      <c r="BA29" s="413"/>
      <c r="BB29" s="413"/>
      <c r="BC29" s="413"/>
      <c r="BD29" s="413"/>
    </row>
    <row r="30" spans="1:56" s="414" customFormat="1" ht="26.4" hidden="1">
      <c r="A30" s="425"/>
      <c r="B30" s="426"/>
      <c r="C30" s="427"/>
      <c r="D30" s="411" t="s">
        <v>263</v>
      </c>
      <c r="E30" s="419">
        <v>0</v>
      </c>
      <c r="F30" s="419">
        <v>0</v>
      </c>
      <c r="G30" s="392">
        <v>0</v>
      </c>
      <c r="H30" s="407"/>
      <c r="I30" s="407"/>
      <c r="J30" s="407"/>
      <c r="K30" s="407"/>
      <c r="L30" s="407"/>
      <c r="N30" s="412"/>
      <c r="O30" s="412"/>
      <c r="P30" s="413"/>
      <c r="Q30" s="413"/>
      <c r="R30" s="413"/>
      <c r="S30" s="413"/>
      <c r="T30" s="413"/>
      <c r="U30" s="413"/>
      <c r="V30" s="413"/>
      <c r="W30" s="413"/>
      <c r="X30" s="413"/>
      <c r="Y30" s="413"/>
      <c r="Z30" s="413"/>
      <c r="AA30" s="413"/>
      <c r="AB30" s="413"/>
      <c r="AC30" s="413"/>
      <c r="AD30" s="413"/>
      <c r="AE30" s="413"/>
      <c r="AF30" s="413"/>
      <c r="AG30" s="413"/>
      <c r="AH30" s="413"/>
      <c r="AI30" s="413"/>
      <c r="AJ30" s="413"/>
      <c r="AK30" s="413"/>
      <c r="AL30" s="413"/>
      <c r="AM30" s="413"/>
      <c r="AN30" s="413"/>
      <c r="AO30" s="413"/>
      <c r="AP30" s="413"/>
      <c r="AQ30" s="413"/>
      <c r="AR30" s="413"/>
      <c r="AS30" s="413"/>
      <c r="AT30" s="413"/>
      <c r="AU30" s="413"/>
      <c r="AV30" s="413"/>
      <c r="AW30" s="413"/>
      <c r="AX30" s="413"/>
      <c r="AY30" s="413"/>
      <c r="AZ30" s="413"/>
      <c r="BA30" s="413"/>
      <c r="BB30" s="413"/>
      <c r="BC30" s="413"/>
      <c r="BD30" s="413"/>
    </row>
    <row r="32" spans="1:56" s="428" customFormat="1" ht="11.85" customHeight="1">
      <c r="A32" s="428" t="s">
        <v>362</v>
      </c>
      <c r="C32" s="429"/>
    </row>
    <row r="33" spans="1:19" s="428" customFormat="1" ht="32.4" customHeight="1">
      <c r="A33" s="430" t="s">
        <v>363</v>
      </c>
      <c r="B33" s="430"/>
      <c r="C33" s="430"/>
      <c r="D33" s="430"/>
      <c r="E33" s="430"/>
      <c r="F33" s="430"/>
      <c r="G33" s="430"/>
    </row>
    <row r="34" spans="1:19" ht="35.4" customHeight="1">
      <c r="A34" s="431" t="s">
        <v>364</v>
      </c>
      <c r="B34" s="431"/>
      <c r="C34" s="431"/>
      <c r="D34" s="431"/>
      <c r="E34" s="431"/>
      <c r="F34" s="431"/>
      <c r="G34" s="431"/>
    </row>
    <row r="35" spans="1:19">
      <c r="A35" s="432"/>
      <c r="B35" s="432"/>
    </row>
    <row r="36" spans="1:19" s="433" customFormat="1" ht="21.45" customHeight="1">
      <c r="A36" s="364" t="s">
        <v>289</v>
      </c>
      <c r="B36" s="364"/>
      <c r="C36" s="364"/>
      <c r="D36" s="364"/>
      <c r="E36" s="364"/>
      <c r="F36" s="364"/>
      <c r="G36" s="364"/>
      <c r="H36" s="364"/>
      <c r="I36" s="364"/>
      <c r="J36" s="364"/>
      <c r="K36" s="364"/>
      <c r="L36" s="364"/>
      <c r="M36" s="364"/>
      <c r="N36" s="364"/>
      <c r="O36" s="364"/>
      <c r="P36" s="364"/>
      <c r="Q36" s="364"/>
      <c r="R36" s="364"/>
      <c r="S36" s="364"/>
    </row>
    <row r="37" spans="1:19" ht="17.399999999999999" customHeight="1">
      <c r="A37" s="118"/>
      <c r="B37" s="117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</row>
    <row r="38" spans="1:19" ht="15.6">
      <c r="A38" s="312" t="s">
        <v>304</v>
      </c>
      <c r="B38" s="312"/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</row>
    <row r="39" spans="1:19" ht="18">
      <c r="A39" s="435"/>
      <c r="B39" s="435"/>
      <c r="C39" s="435"/>
      <c r="D39" s="436"/>
      <c r="E39" s="436"/>
      <c r="F39" s="436"/>
      <c r="G39" s="436"/>
      <c r="H39" s="436"/>
      <c r="I39" s="436"/>
      <c r="J39" s="436"/>
      <c r="K39" s="436"/>
      <c r="L39" s="434"/>
      <c r="M39" s="434"/>
      <c r="N39" s="434"/>
    </row>
  </sheetData>
  <mergeCells count="53">
    <mergeCell ref="A39:K39"/>
    <mergeCell ref="A36:S36"/>
    <mergeCell ref="A38:S38"/>
    <mergeCell ref="I16:I20"/>
    <mergeCell ref="H16:H20"/>
    <mergeCell ref="A33:G33"/>
    <mergeCell ref="A34:G34"/>
    <mergeCell ref="A26:A30"/>
    <mergeCell ref="B26:B30"/>
    <mergeCell ref="C26:C30"/>
    <mergeCell ref="N26:N30"/>
    <mergeCell ref="O26:O30"/>
    <mergeCell ref="N16:N20"/>
    <mergeCell ref="O16:O20"/>
    <mergeCell ref="A21:A25"/>
    <mergeCell ref="B21:B25"/>
    <mergeCell ref="C21:C25"/>
    <mergeCell ref="N21:N25"/>
    <mergeCell ref="O21:O25"/>
    <mergeCell ref="A15:M15"/>
    <mergeCell ref="A16:A20"/>
    <mergeCell ref="B16:B20"/>
    <mergeCell ref="C16:C20"/>
    <mergeCell ref="M16:M20"/>
    <mergeCell ref="K10:K14"/>
    <mergeCell ref="L10:L14"/>
    <mergeCell ref="M10:M14"/>
    <mergeCell ref="N10:N14"/>
    <mergeCell ref="O10:O14"/>
    <mergeCell ref="A10:B14"/>
    <mergeCell ref="C10:C14"/>
    <mergeCell ref="H10:H14"/>
    <mergeCell ref="I10:I14"/>
    <mergeCell ref="J10:J14"/>
    <mergeCell ref="A3:O3"/>
    <mergeCell ref="A4:O4"/>
    <mergeCell ref="A6:A8"/>
    <mergeCell ref="B6:B8"/>
    <mergeCell ref="C6:C8"/>
    <mergeCell ref="D6:D8"/>
    <mergeCell ref="E6:G6"/>
    <mergeCell ref="H6:L6"/>
    <mergeCell ref="N6:O6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O7:O8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Нац проекты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2025-04-02T10:24:59Z</cp:lastPrinted>
  <dcterms:created xsi:type="dcterms:W3CDTF">2011-05-17T05:04:33Z</dcterms:created>
  <dcterms:modified xsi:type="dcterms:W3CDTF">2025-04-02T10:26:51Z</dcterms:modified>
</cp:coreProperties>
</file>